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iasBrunk.MATTIASDELLXPS\OneDrive för företag\Dokument\Wix Design\Mantra Sport\Resultat\"/>
    </mc:Choice>
  </mc:AlternateContent>
  <xr:revisionPtr revIDLastSave="0" documentId="8_{58DB1E81-64D0-4401-8606-45795FD5F419}" xr6:coauthVersionLast="31" xr6:coauthVersionMax="31" xr10:uidLastSave="{00000000-0000-0000-0000-000000000000}"/>
  <bookViews>
    <workbookView xWindow="0" yWindow="0" windowWidth="28800" windowHeight="14025"/>
  </bookViews>
  <sheets>
    <sheet name="Effekttabell" sheetId="1" r:id="rId1"/>
    <sheet name="DM Testcykel 2014" sheetId="2" r:id="rId2"/>
    <sheet name="DM Testcykel 2015" sheetId="3" r:id="rId3"/>
    <sheet name="DM Testcykel 2016" sheetId="4" r:id="rId4"/>
    <sheet name="DM Testcykel 2017" sheetId="5" r:id="rId5"/>
    <sheet name="DM Testcykel 2018" sheetId="6" r:id="rId6"/>
  </sheets>
  <calcPr calcId="179017" fullCalcOnLoad="1" iterateDelta="1E-4"/>
</workbook>
</file>

<file path=xl/calcChain.xml><?xml version="1.0" encoding="utf-8"?>
<calcChain xmlns="http://schemas.openxmlformats.org/spreadsheetml/2006/main">
  <c r="E22" i="6" l="1"/>
  <c r="D22" i="6" s="1"/>
  <c r="E21" i="6"/>
  <c r="D21" i="6"/>
  <c r="E20" i="6"/>
  <c r="D20" i="6" s="1"/>
  <c r="E19" i="6"/>
  <c r="D19" i="6"/>
  <c r="E18" i="6"/>
  <c r="D18" i="6" s="1"/>
  <c r="E17" i="6"/>
  <c r="D17" i="6"/>
  <c r="E16" i="6"/>
  <c r="D16" i="6" s="1"/>
  <c r="E15" i="6"/>
  <c r="D15" i="6"/>
  <c r="E14" i="6"/>
  <c r="D14" i="6" s="1"/>
  <c r="E13" i="6"/>
  <c r="D13" i="6"/>
  <c r="E12" i="6"/>
  <c r="D12" i="6" s="1"/>
  <c r="E11" i="6"/>
  <c r="D11" i="6"/>
  <c r="E10" i="6"/>
  <c r="D10" i="6" s="1"/>
  <c r="E9" i="6"/>
  <c r="D9" i="6"/>
  <c r="E8" i="6"/>
  <c r="D8" i="6" s="1"/>
  <c r="E7" i="6"/>
  <c r="D7" i="6"/>
  <c r="E6" i="6"/>
  <c r="D6" i="6" s="1"/>
  <c r="E5" i="6"/>
  <c r="D5" i="6"/>
  <c r="E4" i="6"/>
  <c r="D4" i="6" s="1"/>
  <c r="E29" i="5"/>
  <c r="D29" i="5"/>
  <c r="E21" i="5"/>
  <c r="D21" i="5" s="1"/>
  <c r="E20" i="5"/>
  <c r="D20" i="5"/>
  <c r="E19" i="5"/>
  <c r="D19" i="5" s="1"/>
  <c r="E18" i="5"/>
  <c r="D18" i="5"/>
  <c r="E17" i="5"/>
  <c r="D17" i="5" s="1"/>
  <c r="E16" i="5"/>
  <c r="D16" i="5"/>
  <c r="E15" i="5"/>
  <c r="D15" i="5" s="1"/>
  <c r="E14" i="5"/>
  <c r="D14" i="5"/>
  <c r="E13" i="5"/>
  <c r="D13" i="5" s="1"/>
  <c r="E12" i="5"/>
  <c r="D12" i="5"/>
  <c r="E11" i="5"/>
  <c r="D11" i="5" s="1"/>
  <c r="E10" i="5"/>
  <c r="D10" i="5"/>
  <c r="E9" i="5"/>
  <c r="D9" i="5" s="1"/>
  <c r="E8" i="5"/>
  <c r="D8" i="5"/>
  <c r="E7" i="5"/>
  <c r="D7" i="5" s="1"/>
  <c r="E6" i="5"/>
  <c r="D6" i="5"/>
  <c r="E5" i="5"/>
  <c r="D5" i="5" s="1"/>
  <c r="E4" i="5"/>
  <c r="D4" i="5"/>
  <c r="E38" i="4"/>
  <c r="D38" i="4" s="1"/>
  <c r="E37" i="4"/>
  <c r="D37" i="4"/>
  <c r="E36" i="4"/>
  <c r="D36" i="4" s="1"/>
  <c r="E35" i="4"/>
  <c r="D35" i="4"/>
  <c r="E34" i="4"/>
  <c r="D34" i="4" s="1"/>
  <c r="E33" i="4"/>
  <c r="D33" i="4"/>
  <c r="E32" i="4"/>
  <c r="D32" i="4" s="1"/>
  <c r="E31" i="4"/>
  <c r="D31" i="4"/>
  <c r="E30" i="4"/>
  <c r="D30" i="4" s="1"/>
  <c r="E29" i="4"/>
  <c r="D29" i="4"/>
  <c r="E28" i="4"/>
  <c r="D28" i="4" s="1"/>
  <c r="E27" i="4"/>
  <c r="D27" i="4"/>
  <c r="E26" i="4"/>
  <c r="D26" i="4" s="1"/>
  <c r="E25" i="4"/>
  <c r="D25" i="4"/>
  <c r="E24" i="4"/>
  <c r="D24" i="4" s="1"/>
  <c r="E23" i="4"/>
  <c r="D23" i="4"/>
  <c r="E22" i="4"/>
  <c r="D22" i="4" s="1"/>
  <c r="E21" i="4"/>
  <c r="D21" i="4"/>
  <c r="E20" i="4"/>
  <c r="D20" i="4" s="1"/>
  <c r="E19" i="4"/>
  <c r="D19" i="4"/>
  <c r="E18" i="4"/>
  <c r="D18" i="4" s="1"/>
  <c r="E17" i="4"/>
  <c r="D17" i="4"/>
  <c r="E16" i="4"/>
  <c r="D16" i="4" s="1"/>
  <c r="E15" i="4"/>
  <c r="D15" i="4"/>
  <c r="E14" i="4"/>
  <c r="D14" i="4" s="1"/>
  <c r="E13" i="4"/>
  <c r="D13" i="4"/>
  <c r="E12" i="4"/>
  <c r="D12" i="4" s="1"/>
  <c r="E11" i="4"/>
  <c r="D11" i="4"/>
  <c r="E10" i="4"/>
  <c r="D10" i="4" s="1"/>
  <c r="E9" i="4"/>
  <c r="D9" i="4"/>
  <c r="E8" i="4"/>
  <c r="D8" i="4" s="1"/>
  <c r="E7" i="4"/>
  <c r="D7" i="4"/>
  <c r="E6" i="4"/>
  <c r="D6" i="4" s="1"/>
  <c r="E5" i="4"/>
  <c r="D5" i="4"/>
  <c r="E4" i="4"/>
  <c r="D4" i="4" s="1"/>
  <c r="D38" i="3"/>
  <c r="C38" i="3"/>
  <c r="D34" i="3"/>
  <c r="C34" i="3" s="1"/>
  <c r="D33" i="3"/>
  <c r="D32" i="3"/>
  <c r="C32" i="3" s="1"/>
  <c r="D31" i="3"/>
  <c r="C31" i="3"/>
  <c r="D30" i="3"/>
  <c r="C30" i="3" s="1"/>
  <c r="D29" i="3"/>
  <c r="C29" i="3"/>
  <c r="D28" i="3"/>
  <c r="C28" i="3" s="1"/>
  <c r="D27" i="3"/>
  <c r="C27" i="3"/>
  <c r="D26" i="3"/>
  <c r="C26" i="3" s="1"/>
  <c r="D25" i="3"/>
  <c r="C25" i="3"/>
  <c r="D24" i="3"/>
  <c r="C24" i="3" s="1"/>
  <c r="D23" i="3"/>
  <c r="C23" i="3"/>
  <c r="D22" i="3"/>
  <c r="C22" i="3" s="1"/>
  <c r="D21" i="3"/>
  <c r="C21" i="3"/>
  <c r="D20" i="3"/>
  <c r="C20" i="3" s="1"/>
  <c r="D19" i="3"/>
  <c r="C19" i="3"/>
  <c r="D18" i="3"/>
  <c r="C18" i="3" s="1"/>
  <c r="D17" i="3"/>
  <c r="C17" i="3"/>
  <c r="D16" i="3"/>
  <c r="C16" i="3" s="1"/>
  <c r="D15" i="3"/>
  <c r="C15" i="3"/>
  <c r="D14" i="3"/>
  <c r="C14" i="3" s="1"/>
  <c r="D13" i="3"/>
  <c r="C13" i="3"/>
  <c r="D12" i="3"/>
  <c r="C12" i="3" s="1"/>
  <c r="D11" i="3"/>
  <c r="C11" i="3"/>
  <c r="D10" i="3"/>
  <c r="C10" i="3" s="1"/>
  <c r="D9" i="3"/>
  <c r="C9" i="3"/>
  <c r="D8" i="3"/>
  <c r="C8" i="3" s="1"/>
  <c r="D7" i="3"/>
  <c r="C7" i="3"/>
  <c r="D6" i="3"/>
  <c r="C6" i="3" s="1"/>
  <c r="D5" i="3"/>
  <c r="C5" i="3"/>
  <c r="D4" i="3"/>
  <c r="C4" i="3" s="1"/>
  <c r="D35" i="2"/>
  <c r="C35" i="2"/>
  <c r="D34" i="2"/>
  <c r="C34" i="2" s="1"/>
  <c r="D33" i="2"/>
  <c r="C33" i="2"/>
  <c r="D32" i="2"/>
  <c r="C32" i="2" s="1"/>
  <c r="D31" i="2"/>
  <c r="C31" i="2"/>
  <c r="D30" i="2"/>
  <c r="C30" i="2" s="1"/>
  <c r="D29" i="2"/>
  <c r="C29" i="2"/>
  <c r="D28" i="2"/>
  <c r="C28" i="2" s="1"/>
  <c r="D27" i="2"/>
  <c r="C27" i="2"/>
  <c r="D26" i="2"/>
  <c r="C26" i="2" s="1"/>
  <c r="D25" i="2"/>
  <c r="C25" i="2"/>
  <c r="D24" i="2"/>
  <c r="C24" i="2" s="1"/>
  <c r="D23" i="2"/>
  <c r="C23" i="2"/>
  <c r="D22" i="2"/>
  <c r="C22" i="2" s="1"/>
  <c r="D21" i="2"/>
  <c r="C21" i="2"/>
  <c r="D20" i="2"/>
  <c r="C20" i="2" s="1"/>
  <c r="D19" i="2"/>
  <c r="C19" i="2"/>
  <c r="D18" i="2"/>
  <c r="C18" i="2" s="1"/>
  <c r="D17" i="2"/>
  <c r="C17" i="2"/>
  <c r="D16" i="2"/>
  <c r="C16" i="2" s="1"/>
  <c r="D15" i="2"/>
  <c r="C15" i="2"/>
  <c r="D14" i="2"/>
  <c r="C14" i="2" s="1"/>
  <c r="D13" i="2"/>
  <c r="C13" i="2"/>
  <c r="D12" i="2"/>
  <c r="C12" i="2" s="1"/>
  <c r="D11" i="2"/>
  <c r="C11" i="2"/>
  <c r="D10" i="2"/>
  <c r="C10" i="2" s="1"/>
  <c r="D9" i="2"/>
  <c r="C9" i="2"/>
  <c r="D8" i="2"/>
  <c r="C8" i="2" s="1"/>
  <c r="D7" i="2"/>
  <c r="C7" i="2"/>
  <c r="D6" i="2"/>
  <c r="C6" i="2" s="1"/>
  <c r="D5" i="2"/>
  <c r="C5" i="2"/>
  <c r="D4" i="2"/>
  <c r="C4" i="2" s="1"/>
  <c r="D3" i="2"/>
  <c r="C3" i="2"/>
  <c r="N29" i="1"/>
  <c r="K29" i="1"/>
  <c r="H29" i="1"/>
  <c r="E29" i="1"/>
  <c r="B29" i="1"/>
  <c r="N28" i="1"/>
  <c r="K28" i="1"/>
  <c r="H28" i="1"/>
  <c r="E28" i="1"/>
  <c r="B28" i="1"/>
  <c r="N27" i="1"/>
  <c r="K27" i="1"/>
  <c r="H27" i="1"/>
  <c r="E27" i="1"/>
  <c r="B27" i="1"/>
  <c r="N26" i="1"/>
  <c r="K26" i="1"/>
  <c r="H26" i="1"/>
  <c r="E26" i="1"/>
  <c r="B26" i="1"/>
  <c r="N25" i="1"/>
  <c r="K25" i="1"/>
  <c r="H25" i="1"/>
  <c r="E25" i="1"/>
  <c r="B25" i="1"/>
  <c r="N24" i="1"/>
  <c r="K24" i="1"/>
  <c r="H24" i="1"/>
  <c r="E24" i="1"/>
  <c r="B24" i="1"/>
  <c r="N23" i="1"/>
  <c r="K23" i="1"/>
  <c r="H23" i="1"/>
  <c r="E23" i="1"/>
  <c r="B23" i="1"/>
  <c r="N22" i="1"/>
  <c r="K22" i="1"/>
  <c r="H22" i="1"/>
  <c r="E22" i="1"/>
  <c r="B22" i="1"/>
  <c r="N21" i="1"/>
  <c r="K21" i="1"/>
  <c r="H21" i="1"/>
  <c r="E21" i="1"/>
  <c r="B21" i="1"/>
  <c r="N20" i="1"/>
  <c r="K20" i="1"/>
  <c r="H20" i="1"/>
  <c r="E20" i="1"/>
  <c r="B20" i="1"/>
  <c r="N19" i="1"/>
  <c r="K19" i="1"/>
  <c r="H19" i="1"/>
  <c r="E19" i="1"/>
  <c r="B19" i="1"/>
  <c r="N18" i="1"/>
  <c r="K18" i="1"/>
  <c r="H18" i="1"/>
  <c r="E18" i="1"/>
  <c r="B18" i="1"/>
  <c r="N17" i="1"/>
  <c r="K17" i="1"/>
  <c r="H17" i="1"/>
  <c r="E17" i="1"/>
  <c r="B17" i="1"/>
  <c r="N16" i="1"/>
  <c r="K16" i="1"/>
  <c r="H16" i="1"/>
  <c r="E16" i="1"/>
  <c r="B16" i="1"/>
  <c r="N15" i="1"/>
  <c r="K15" i="1"/>
  <c r="H15" i="1"/>
  <c r="E15" i="1"/>
  <c r="B15" i="1"/>
  <c r="N14" i="1"/>
  <c r="K14" i="1"/>
  <c r="H14" i="1"/>
  <c r="E14" i="1"/>
  <c r="B14" i="1"/>
  <c r="N13" i="1"/>
  <c r="K13" i="1"/>
  <c r="H13" i="1"/>
  <c r="E13" i="1"/>
  <c r="B13" i="1"/>
  <c r="N12" i="1"/>
  <c r="K12" i="1"/>
  <c r="H12" i="1"/>
  <c r="E12" i="1"/>
  <c r="B12" i="1"/>
  <c r="N11" i="1"/>
  <c r="K11" i="1"/>
  <c r="H11" i="1"/>
  <c r="E11" i="1"/>
  <c r="B11" i="1"/>
  <c r="N10" i="1"/>
  <c r="K10" i="1"/>
  <c r="H10" i="1"/>
  <c r="E10" i="1"/>
  <c r="B10" i="1"/>
  <c r="N9" i="1"/>
  <c r="K9" i="1"/>
  <c r="H9" i="1"/>
  <c r="E9" i="1"/>
  <c r="B9" i="1"/>
  <c r="N8" i="1"/>
  <c r="K8" i="1"/>
  <c r="H8" i="1"/>
  <c r="E8" i="1"/>
  <c r="B8" i="1"/>
  <c r="N7" i="1"/>
  <c r="K7" i="1"/>
  <c r="H7" i="1"/>
  <c r="E7" i="1"/>
  <c r="B7" i="1"/>
  <c r="N6" i="1"/>
  <c r="K6" i="1"/>
  <c r="H6" i="1"/>
  <c r="E6" i="1"/>
  <c r="B6" i="1"/>
  <c r="N5" i="1"/>
  <c r="K5" i="1"/>
  <c r="H5" i="1"/>
  <c r="E5" i="1"/>
  <c r="B5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<sst xmlns="http://schemas.openxmlformats.org/spreadsheetml/2006/main" count="434" uniqueCount="279">
  <si>
    <t>Effektberäkning utifrån kcal-omsättning för Monark 828 och Monark 874. Kan användas även då kadens och motstånd varieras.</t>
  </si>
  <si>
    <t>Snittwatt</t>
  </si>
  <si>
    <t>kcal 1 min</t>
  </si>
  <si>
    <t>kcal 4 min</t>
  </si>
  <si>
    <t>kcal 10 min</t>
  </si>
  <si>
    <t>kcal 20 min</t>
  </si>
  <si>
    <t>kcal 60 min</t>
  </si>
  <si>
    <r>
      <t>Räkneexempel: 575 kcal på 27min30s: 575/27.5=20.909 kcal/minut. 20.909/</t>
    </r>
    <r>
      <rPr>
        <sz val="16"/>
        <color rgb="FFFF0000"/>
        <rFont val="Calibri"/>
        <family val="2"/>
      </rPr>
      <t>0.07188</t>
    </r>
    <r>
      <rPr>
        <sz val="16"/>
        <color rgb="FF000000"/>
        <rFont val="Calibri"/>
        <family val="2"/>
      </rPr>
      <t>=290.9 W</t>
    </r>
  </si>
  <si>
    <t>Faktorn 0.07188 har kalibrerats fram genom att manuellt räkna 500 pedalvarv och notera vilken</t>
  </si>
  <si>
    <t>kalorisiffra detta ger då datorn matas med 5.0 kP.</t>
  </si>
  <si>
    <t>DM i Testcykel Februari 2014 i Mantra Sports regi. 20 minuter all-out efter 30 minuter uppvärmning.</t>
  </si>
  <si>
    <t>Watt/kg</t>
  </si>
  <si>
    <t>Snitteffekt W</t>
  </si>
  <si>
    <t>Notering</t>
  </si>
  <si>
    <t>Energiomsättning kcal</t>
  </si>
  <si>
    <t>Vikt</t>
  </si>
  <si>
    <t>Strategi</t>
  </si>
  <si>
    <t>Staffan Arvidsson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</si>
  <si>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herr</t>
    </r>
  </si>
  <si>
    <t>100-kadens och 3.5 kP rakt igenom</t>
  </si>
  <si>
    <t>Fredrik Swahn</t>
  </si>
  <si>
    <t>Högst effekt</t>
  </si>
  <si>
    <t>75-80 kadens och 5.0 kP rakt igenom</t>
  </si>
  <si>
    <t>Torbjörn Jansson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</si>
  <si>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40</t>
    </r>
  </si>
  <si>
    <t>Oskar Djärv</t>
  </si>
  <si>
    <t>Gå ut hårt, dö, återfödas och prestera</t>
  </si>
  <si>
    <t>Peter Saetre</t>
  </si>
  <si>
    <r>
      <t>2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40</t>
    </r>
  </si>
  <si>
    <t>110-kadens från start och svagt avtagande</t>
  </si>
  <si>
    <t>Jesper Andersson</t>
  </si>
  <si>
    <t>Daniel Karlsson</t>
  </si>
  <si>
    <t>Jenni Nilsson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</si>
  <si>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dam</t>
    </r>
  </si>
  <si>
    <t>Progressivt, tryckte 300W sista 6 minuterna</t>
  </si>
  <si>
    <t>Mattias Sjöberg</t>
  </si>
  <si>
    <t>Stefan Hilke</t>
  </si>
  <si>
    <t>Jonas Örarbäck</t>
  </si>
  <si>
    <t>Albin Sjöblom</t>
  </si>
  <si>
    <t>Bästa löpare</t>
  </si>
  <si>
    <t>Värmde upp med 16 km hård löpning 3h tidigare</t>
  </si>
  <si>
    <t>Johan Stendahl</t>
  </si>
  <si>
    <t>3:a H 40</t>
  </si>
  <si>
    <t>Anton Zelikman</t>
  </si>
  <si>
    <t>Oscar Ek</t>
  </si>
  <si>
    <t>Årets överraskning</t>
  </si>
  <si>
    <t>Pablo Schneiter</t>
  </si>
  <si>
    <t>4:a H 40</t>
  </si>
  <si>
    <t>Robert Lundborg</t>
  </si>
  <si>
    <t>Näst högst effekt</t>
  </si>
  <si>
    <t>kadens sub-70 och 5.5 kg i korgen</t>
  </si>
  <si>
    <t>Jennie Malmberg</t>
  </si>
  <si>
    <t>Christina Hultman</t>
  </si>
  <si>
    <t>Nils-Johan Björklund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</si>
  <si>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60</t>
    </r>
  </si>
  <si>
    <t>Gustav Eskhult</t>
  </si>
  <si>
    <t>Jenna Johansson</t>
  </si>
  <si>
    <t>Jimmy Lejonhammar</t>
  </si>
  <si>
    <t>Spana in vad grannarna körde, lägga sig 10 W högre</t>
  </si>
  <si>
    <t>Michael Grahn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</si>
  <si>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50</t>
    </r>
  </si>
  <si>
    <t>Martin Malmberg</t>
  </si>
  <si>
    <t>Tony Back</t>
  </si>
  <si>
    <t>5:a H 40</t>
  </si>
  <si>
    <t>Robert Noack</t>
  </si>
  <si>
    <t>Lars Fahlén</t>
  </si>
  <si>
    <r>
      <t>2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50</t>
    </r>
  </si>
  <si>
    <t>Jacob Marinko</t>
  </si>
  <si>
    <t>Lennart Venemalm</t>
  </si>
  <si>
    <r>
      <t>2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 60</t>
    </r>
  </si>
  <si>
    <t>Håkan Tidriks</t>
  </si>
  <si>
    <t>3:a H 60</t>
  </si>
  <si>
    <t>Andreas Jacobsson</t>
  </si>
  <si>
    <t>Ella Ollonen</t>
  </si>
  <si>
    <t>Ankom Arlanda 16.00 efter 6h resa, satt på cykeln 18.45</t>
  </si>
  <si>
    <t>DM i Testcykel Februari 2015 i Mantra Sports regi. 20 minuter all-out efter 30 minuter uppvärmning.</t>
  </si>
  <si>
    <t>Kroppsvikt</t>
  </si>
  <si>
    <t>Anm.</t>
  </si>
  <si>
    <t>Plac.</t>
  </si>
  <si>
    <t>100-kadens och 3.4 kP rakt igenom (250+244 kcal)</t>
  </si>
  <si>
    <t>5,2 kP rakt igenom (289+296 kcal)</t>
  </si>
  <si>
    <t>Karl-Axel Zander</t>
  </si>
  <si>
    <t>Start på 4.2 kP, ökning till 4.3 mot slutet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</si>
  <si>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H40</t>
    </r>
  </si>
  <si>
    <t>Start på 3,3 kP, ökade till 3,5</t>
  </si>
  <si>
    <t>4.5 kP hela racet (248+251 kcal). +17% sedan 2014!</t>
  </si>
  <si>
    <t>Måns Bergkvist</t>
  </si>
  <si>
    <t>3,2 kP (205+212 kcal)</t>
  </si>
  <si>
    <t>Start på 3.7 kP, ökning sista 8min (splits 221+217.7 kcal)</t>
  </si>
  <si>
    <t>Jesper Johansson</t>
  </si>
  <si>
    <t>Start 3.7 kP, plockade av 1+1 hg efter en stund. (263+238 kcal)</t>
  </si>
  <si>
    <t>Johan Larsson</t>
  </si>
  <si>
    <t>5,0 kP rakt igenom (282+261 kcal)</t>
  </si>
  <si>
    <t>Jacob Klapwijk</t>
  </si>
  <si>
    <t>3,5 kP, ökade till 3.6 (214+227). Årets vildaste spurt?</t>
  </si>
  <si>
    <t>2.5 kP rakt igenom</t>
  </si>
  <si>
    <t>Nils Wilander</t>
  </si>
  <si>
    <t>4,1 kP, (239+237 kcal)</t>
  </si>
  <si>
    <t>Michiel Braakhekke</t>
  </si>
  <si>
    <t>Start 3,3 kP, höjde till 3,5 och till 3,7</t>
  </si>
  <si>
    <t>Clara Säll</t>
  </si>
  <si>
    <t>Start på 2.5 kP, sänkte till 2.4 efter en stund</t>
  </si>
  <si>
    <t>Fredrik Olofsson</t>
  </si>
  <si>
    <r>
      <t>2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H40</t>
    </r>
  </si>
  <si>
    <t>2,9-3,0 kP (192+194 kcal)</t>
  </si>
  <si>
    <t>Start 3,4 kP (227+205 kcal ??)</t>
  </si>
  <si>
    <t>3:a H40</t>
  </si>
  <si>
    <t>Start på 4.5 kP, gick ner till 4.0 efter 7-8 min</t>
  </si>
  <si>
    <t>Start på 3.2 kP</t>
  </si>
  <si>
    <t>Start på 3.1 kP och lite ökning sista halvan (splits 204+200 kcal)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</si>
  <si>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H50</t>
    </r>
  </si>
  <si>
    <t>3.0 kP rakt igenom</t>
  </si>
  <si>
    <t>Mathias Eriksson</t>
  </si>
  <si>
    <t>4:a H40</t>
  </si>
  <si>
    <t>Start 3,0 kP</t>
  </si>
  <si>
    <t>3,0 kP (splits 220+225 kcal)</t>
  </si>
  <si>
    <t>Robin Bolin</t>
  </si>
  <si>
    <t>2,7 kP (splits 170+170 kcal)</t>
  </si>
  <si>
    <t>Linus Ravald</t>
  </si>
  <si>
    <t>6:a H40</t>
  </si>
  <si>
    <t>3,0 kP (splits 187+197 kcal)</t>
  </si>
  <si>
    <t>Eneli Vaasna</t>
  </si>
  <si>
    <t>Start på 2,0 kP, ökade till 2,3 sista biten.</t>
  </si>
  <si>
    <r>
      <t>2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H50</t>
    </r>
  </si>
  <si>
    <t>Start 3,2 kP, sänkte till 3,0 och till 2,5 (183+169 kcal)</t>
  </si>
  <si>
    <t>Start på 2.2 kP, ökade till 2.4 efter drygt halva</t>
  </si>
  <si>
    <t>3,0 kP (splits 171+176 kcal)</t>
  </si>
  <si>
    <t>Erik Lundborg</t>
  </si>
  <si>
    <t>2,7 kP (166+165 kcal)</t>
  </si>
  <si>
    <t>Elin Einarson</t>
  </si>
  <si>
    <t>-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</si>
  <si>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F10</t>
    </r>
  </si>
  <si>
    <t>1.5 kP rakt igenom.</t>
  </si>
  <si>
    <t>Margareta Sandström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</si>
  <si>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D60</t>
    </r>
  </si>
  <si>
    <t>Start 1,5, ökade på slutet</t>
  </si>
  <si>
    <t>Utom tävlan:</t>
  </si>
  <si>
    <t>Roberth Lundborg</t>
  </si>
  <si>
    <t>DM i Testcykel Februari 2016 i Mantra Sports regi. 20 minuter all-out efter 30 minuter uppvärmning.</t>
  </si>
  <si>
    <t>Stockholms CK</t>
  </si>
  <si>
    <t>3: e raka segern</t>
  </si>
  <si>
    <t>3,8 kP (267+262 kcal)</t>
  </si>
  <si>
    <t>Mantra Sport</t>
  </si>
  <si>
    <t>Evige 2:an</t>
  </si>
  <si>
    <t>5,2 kP rakt igenom (283+285 kcal)</t>
  </si>
  <si>
    <t>Team 30K</t>
  </si>
  <si>
    <t>3.6 kP, sänkte till 3.5 efter ca halva (258+251 kcal)</t>
  </si>
  <si>
    <t>Thomas Stevens</t>
  </si>
  <si>
    <t>Årets nykomling</t>
  </si>
  <si>
    <t>4.0 kP (240+233 kcal)</t>
  </si>
  <si>
    <t>CK Uni</t>
  </si>
  <si>
    <t>3.3 kP, sänkte till 3.2 (228+228 kcal)</t>
  </si>
  <si>
    <t>Ida Erngren</t>
  </si>
  <si>
    <t>Team Crescent</t>
  </si>
  <si>
    <t>2.6 kP (189+185 kcal)</t>
  </si>
  <si>
    <t>Start på 3.3 kP, ökning sista 5min till 3.5 (splits 203+207 kcal)</t>
  </si>
  <si>
    <t>Oskar Mellegård</t>
  </si>
  <si>
    <t>Upsala CK</t>
  </si>
  <si>
    <t>3.3 kP rakt igenom (234+232 kcal)</t>
  </si>
  <si>
    <t>Erik Eriksson</t>
  </si>
  <si>
    <t>Fagersta CA</t>
  </si>
  <si>
    <t>3.0 kP, höjde till 3.2 (229+223 kcal)</t>
  </si>
  <si>
    <t>3.6 kP, ökade till 3.7 (231+235 kcal)</t>
  </si>
  <si>
    <t>IK Fyris Triathlon</t>
  </si>
  <si>
    <t>2:a H 40</t>
  </si>
  <si>
    <t xml:space="preserve">3.5 kP  </t>
  </si>
  <si>
    <t>Henrik Grankvist</t>
  </si>
  <si>
    <t>Västerås CK</t>
  </si>
  <si>
    <t>5.0 kP (265+237 kcal)</t>
  </si>
  <si>
    <t>Brita Stenvall</t>
  </si>
  <si>
    <t>2.7 kP från start, ökade till 3.0 med ca 8 min kvar (178+171 kcal)</t>
  </si>
  <si>
    <t>3.6 kP, höjde till 3.6 efter 5 min (228+201 kcal)</t>
  </si>
  <si>
    <t>Väsby SS</t>
  </si>
  <si>
    <t>Start 5.0 kp, sänkte till 4.5 och sen till 4.0 (230+208 kcal)</t>
  </si>
  <si>
    <t>Mattias Brunk</t>
  </si>
  <si>
    <t>3.5 kP, ökade till 3.8 efter 5min (229+242 kcal)</t>
  </si>
  <si>
    <t>Lisa Johansson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</si>
  <si>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 40</t>
    </r>
  </si>
  <si>
    <t>2.6 kP (174+156 kcal)</t>
  </si>
  <si>
    <t>3.5 kP (215+223 kcal)</t>
  </si>
  <si>
    <t>2.9 kP, höjde till 3.0 och sen 3.5 sista min. (183+180 kcal)</t>
  </si>
  <si>
    <t>1:a H 50</t>
  </si>
  <si>
    <t>4,0 kP (splits 234+229 kcal)</t>
  </si>
  <si>
    <t>Jenny Sundberg</t>
  </si>
  <si>
    <t>2:a D 40</t>
  </si>
  <si>
    <t>2.3 kP, höjde till 3.5 kP (138+142 kcal)</t>
  </si>
  <si>
    <t>Benjamin Berndtsson</t>
  </si>
  <si>
    <t>3.5 kP, ner till 2.5, upp till 3.5 igen (248+225 kcal)</t>
  </si>
  <si>
    <t>Eva-Stina Berger</t>
  </si>
  <si>
    <t>2.7 kP från start, ökade till 3.0 med ca 8 min kvar (171+185 kcal)</t>
  </si>
  <si>
    <t>Camilla Hansson</t>
  </si>
  <si>
    <t>Team Uplandia</t>
  </si>
  <si>
    <t>2.2 kP (157+144 kcal)</t>
  </si>
  <si>
    <t>Noor Odeheim</t>
  </si>
  <si>
    <t>2.5 kP (150+137 kcal)</t>
  </si>
  <si>
    <t>Robin Ringhög Vesterberg</t>
  </si>
  <si>
    <t>3.4 kP, sänkte till 3.3 (202+182 kcal)</t>
  </si>
  <si>
    <t xml:space="preserve">Uppsala  </t>
  </si>
  <si>
    <t>3,5 kP (splits 183+176 kcal)</t>
  </si>
  <si>
    <t>Tore Berglund</t>
  </si>
  <si>
    <t>Lillskär / Mantra</t>
  </si>
  <si>
    <t>Start 3.0 kP, ökade till 3.2 efter 13min och till 3.4 efter 17 (175+189 kcal)</t>
  </si>
  <si>
    <t>Uppsala LK</t>
  </si>
  <si>
    <t>2.2 kP rakt igenom (147+151 kcal)</t>
  </si>
  <si>
    <t>2.5 kP, gick ner till 2.4 och 2.3 (167+158 kcal)</t>
  </si>
  <si>
    <t>3.1 kP (171+177 kcal)</t>
  </si>
  <si>
    <t>Urban Mårtensson</t>
  </si>
  <si>
    <t>3.0 kP (180+183 kcal)</t>
  </si>
  <si>
    <t>Lena Karlsson</t>
  </si>
  <si>
    <t>2.7 kP från start, ökade till 3.0 med ca 8 min kvar (149+140 kcal)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</si>
  <si>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 70</t>
    </r>
  </si>
  <si>
    <t>1.6 kP rakt igenom (89+88 kcal)</t>
  </si>
  <si>
    <t>Utom tävlan</t>
  </si>
  <si>
    <t>Oskar Ågren</t>
  </si>
  <si>
    <t>3.797</t>
  </si>
  <si>
    <t>På egen trainer, egenrapporterat resultat.</t>
  </si>
  <si>
    <t>DM i Testcykel Februari 2017 i Mantra Sports regi. 20 minuter all-out efter 30 minuter uppvärmning.</t>
  </si>
  <si>
    <t>Stockholm CK</t>
  </si>
  <si>
    <t>4: e raka segern</t>
  </si>
  <si>
    <t>3,6 kP, gick ner till 3.4 (261+245 kcal)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</si>
  <si>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Dam Elit</t>
    </r>
  </si>
  <si>
    <t>2.7 kP (185+179 kcal)</t>
  </si>
  <si>
    <t>Marcus Brandt</t>
  </si>
  <si>
    <t>4 kP, gick ner till 3 (257+221 kcal)</t>
  </si>
  <si>
    <t>4.2 kP (228+239 kcal)</t>
  </si>
  <si>
    <t>Olof Ivarsson</t>
  </si>
  <si>
    <t>2.6 kP, gick ner till 2.5 (184+177 kcal)</t>
  </si>
  <si>
    <t>Adam Lideri</t>
  </si>
  <si>
    <t>3 kp, ökade till 3.2 och till 3.4 (194+215 kcal)</t>
  </si>
  <si>
    <t>Erik Sennefelt</t>
  </si>
  <si>
    <t>3.0 kP, höjde till 3.4 (207+209 kcal)</t>
  </si>
  <si>
    <t>4 kP, ökade till 4.5 efter 15min (233+249 kcal)</t>
  </si>
  <si>
    <t>(193+181 kcal)</t>
  </si>
  <si>
    <t>7 kP! (238+225 kcal)</t>
  </si>
  <si>
    <t>Frida Wikström</t>
  </si>
  <si>
    <t>2.5 kP, sänkte till 2.3 och sen till 2 (148+134 kcal)</t>
  </si>
  <si>
    <t>3.5 kP (215+183 kcal)</t>
  </si>
  <si>
    <t>3.2kP (177+188 kcal)</t>
  </si>
  <si>
    <t>David Berndtsson</t>
  </si>
  <si>
    <t>3 kP (196+165 kcal)</t>
  </si>
  <si>
    <t>Tom Franzén</t>
  </si>
  <si>
    <t>2 kP, höjde till 2.5, minskade till 2 igen (148+178 kcal)</t>
  </si>
  <si>
    <t>Johanna Ågren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</si>
  <si>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 60</t>
    </r>
  </si>
  <si>
    <t>2 kP (119+125 kcal)</t>
  </si>
  <si>
    <t>3.0 kP, minskade till 2.7 (175+165 kcal)</t>
  </si>
  <si>
    <r>
      <t>1</t>
    </r>
    <r>
      <rPr>
        <vertAlign val="superscript"/>
        <sz val="12"/>
        <color rgb="FF000000"/>
        <rFont val="Calibri"/>
        <family val="2"/>
      </rPr>
      <t>:a</t>
    </r>
    <r>
      <rPr>
        <sz val="12"/>
        <color rgb="FF000000"/>
        <rFont val="Calibri"/>
        <family val="2"/>
      </rPr>
      <t xml:space="preserve"> D 50</t>
    </r>
  </si>
  <si>
    <t>2.7 kP från start, (153+137 kcal)</t>
  </si>
  <si>
    <t>Mille Lansburgh</t>
  </si>
  <si>
    <t>2.7 kP, ökade till 2.9 halvvägs (165+179 kcal)</t>
  </si>
  <si>
    <t>DM i Testcykel Februari 2018 i Mantra Sports regi. 20 minuter all-out efter 30 minuter uppvärmning.</t>
  </si>
  <si>
    <t>5: e raka segern</t>
  </si>
  <si>
    <t>3,6 kP, gick upp till 3.7 sista minuten (247+248 kcal)</t>
  </si>
  <si>
    <t>(225+227 kcal)</t>
  </si>
  <si>
    <t>Start på 3 kP, ökning till 3.2 och sen 3.4 (201+206 kcal)</t>
  </si>
  <si>
    <t>Oskar Mellgren</t>
  </si>
  <si>
    <t>3.3 kP (304+205 kcal)</t>
  </si>
  <si>
    <r>
      <rPr>
        <vertAlign val="superscript"/>
        <sz val="12"/>
        <color rgb="FF000000"/>
        <rFont val="Calibri"/>
        <family val="2"/>
      </rPr>
      <t>2:a</t>
    </r>
    <r>
      <rPr>
        <sz val="12"/>
        <color rgb="FF000000"/>
        <rFont val="Calibri"/>
        <family val="2"/>
      </rPr>
      <t xml:space="preserve"> H 40</t>
    </r>
  </si>
  <si>
    <t>4.2 kP (239+233 kcal)</t>
  </si>
  <si>
    <t>Peder Eriksson</t>
  </si>
  <si>
    <t>Team Turbo Uppsala</t>
  </si>
  <si>
    <t>3.2 kP (207+217 kcal)</t>
  </si>
  <si>
    <t>Anders Hellman</t>
  </si>
  <si>
    <t>4.5 kP (252+240 kcal)</t>
  </si>
  <si>
    <t>4.6 kP (251+243 kcal)</t>
  </si>
  <si>
    <t>2.5 kP (179+175 kcal)</t>
  </si>
  <si>
    <t>3.8 kP (212+217 kcal)</t>
  </si>
  <si>
    <t>Matts Asplund</t>
  </si>
  <si>
    <t>3.2 kP, sänkte till 3.1 (192+161 kcal)</t>
  </si>
  <si>
    <t>Thomas Windahl</t>
  </si>
  <si>
    <t>H 50</t>
  </si>
  <si>
    <t>Start 2.9 kP, ner till 2.7 (184+160 kcal)</t>
  </si>
  <si>
    <t>Emil Englund</t>
  </si>
  <si>
    <t>3.0 kP, ökade till 3.3 (196+211)</t>
  </si>
  <si>
    <t>2.5 kP, höjde till 3 (170+181 kcal)</t>
  </si>
  <si>
    <t>Johanna Liljedahl</t>
  </si>
  <si>
    <t>1.7 kP (104+102 kcal)</t>
  </si>
  <si>
    <t>Jesper Schwamberg</t>
  </si>
  <si>
    <t>(141+143 kcal)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</si>
</sst>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"/>
    <numFmt numFmtId="166" formatCode="0.000"/>
    <numFmt numFmtId="167" formatCode="#,##0.00&quot; &quot;[$kr-41D];[Red]&quot;-&quot;#,##0.00&quot; &quot;[$kr-41D]"/>
  </numFmts>
  <fonts count="9">
    <font>
      <sz val="12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2"/>
      <color rgb="FF000000"/>
      <name val="Calibri"/>
      <family val="2"/>
    </font>
    <font>
      <sz val="16"/>
      <color rgb="FF000000"/>
      <name val="Calibri1"/>
    </font>
    <font>
      <b/>
      <sz val="16"/>
      <color rgb="FF000000"/>
      <name val="Calibri1"/>
    </font>
    <font>
      <sz val="16"/>
      <color rgb="FFFF0000"/>
      <name val="Calibri"/>
      <family val="2"/>
    </font>
    <font>
      <sz val="16"/>
      <color rgb="FF000000"/>
      <name val="Calibri"/>
      <family val="2"/>
    </font>
    <font>
      <vertAlign val="superscript"/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4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1" fontId="4" fillId="0" borderId="0" xfId="0" applyNumberFormat="1" applyFont="1" applyBorder="1"/>
    <xf numFmtId="165" fontId="3" fillId="0" borderId="0" xfId="0" applyNumberFormat="1" applyFont="1" applyBorder="1"/>
    <xf numFmtId="1" fontId="3" fillId="0" borderId="0" xfId="0" applyNumberFormat="1" applyFont="1" applyBorder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__Anonymous_Sheet_DB__2" displayName="__Anonymous_Sheet_DB__2" ref="A4:G34" headerRowCount="0" totalsRowShown="0">
  <sortState ref="A4:G34">
    <sortCondition descending="1" ref="C4:C34"/>
  </sortState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3" displayName="__Anonymous_Sheet_DB__3" ref="A4:AMG38" headerRowCount="0" totalsRowShown="0">
  <sortState ref="A4:AMG38">
    <sortCondition descending="1" ref="D4:D38"/>
  </sortState>
  <tableColumns count="102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  <tableColumn id="186" name="Column186"/>
    <tableColumn id="187" name="Column187"/>
    <tableColumn id="188" name="Column188"/>
    <tableColumn id="189" name="Column189"/>
    <tableColumn id="190" name="Column190"/>
    <tableColumn id="191" name="Column191"/>
    <tableColumn id="192" name="Column192"/>
    <tableColumn id="193" name="Column193"/>
    <tableColumn id="194" name="Column194"/>
    <tableColumn id="195" name="Column195"/>
    <tableColumn id="196" name="Column196"/>
    <tableColumn id="197" name="Column197"/>
    <tableColumn id="198" name="Column198"/>
    <tableColumn id="199" name="Column199"/>
    <tableColumn id="200" name="Column200"/>
    <tableColumn id="201" name="Column201"/>
    <tableColumn id="202" name="Column202"/>
    <tableColumn id="203" name="Column203"/>
    <tableColumn id="204" name="Column204"/>
    <tableColumn id="205" name="Column205"/>
    <tableColumn id="206" name="Column206"/>
    <tableColumn id="207" name="Column207"/>
    <tableColumn id="208" name="Column208"/>
    <tableColumn id="209" name="Column209"/>
    <tableColumn id="210" name="Column210"/>
    <tableColumn id="211" name="Column211"/>
    <tableColumn id="212" name="Column212"/>
    <tableColumn id="213" name="Column213"/>
    <tableColumn id="214" name="Column214"/>
    <tableColumn id="215" name="Column215"/>
    <tableColumn id="216" name="Column216"/>
    <tableColumn id="217" name="Column217"/>
    <tableColumn id="218" name="Column218"/>
    <tableColumn id="219" name="Column219"/>
    <tableColumn id="220" name="Column220"/>
    <tableColumn id="221" name="Column221"/>
    <tableColumn id="222" name="Column222"/>
    <tableColumn id="223" name="Column223"/>
    <tableColumn id="224" name="Column224"/>
    <tableColumn id="225" name="Column225"/>
    <tableColumn id="226" name="Column226"/>
    <tableColumn id="227" name="Column227"/>
    <tableColumn id="228" name="Column228"/>
    <tableColumn id="229" name="Column229"/>
    <tableColumn id="230" name="Column230"/>
    <tableColumn id="231" name="Column231"/>
    <tableColumn id="232" name="Column232"/>
    <tableColumn id="233" name="Column233"/>
    <tableColumn id="234" name="Column234"/>
    <tableColumn id="235" name="Column235"/>
    <tableColumn id="236" name="Column236"/>
    <tableColumn id="237" name="Column237"/>
    <tableColumn id="238" name="Column238"/>
    <tableColumn id="239" name="Column239"/>
    <tableColumn id="240" name="Column240"/>
    <tableColumn id="241" name="Column241"/>
    <tableColumn id="242" name="Column242"/>
    <tableColumn id="243" name="Column243"/>
    <tableColumn id="244" name="Column244"/>
    <tableColumn id="245" name="Column245"/>
    <tableColumn id="246" name="Column246"/>
    <tableColumn id="247" name="Column247"/>
    <tableColumn id="248" name="Column248"/>
    <tableColumn id="249" name="Column249"/>
    <tableColumn id="250" name="Column250"/>
    <tableColumn id="251" name="Column251"/>
    <tableColumn id="252" name="Column252"/>
    <tableColumn id="253" name="Column253"/>
    <tableColumn id="254" name="Column254"/>
    <tableColumn id="255" name="Column255"/>
    <tableColumn id="256" name="Column256"/>
    <tableColumn id="257" name="Column257"/>
    <tableColumn id="258" name="Column258"/>
    <tableColumn id="259" name="Column259"/>
    <tableColumn id="260" name="Column260"/>
    <tableColumn id="261" name="Column261"/>
    <tableColumn id="262" name="Column262"/>
    <tableColumn id="263" name="Column263"/>
    <tableColumn id="264" name="Column264"/>
    <tableColumn id="265" name="Column265"/>
    <tableColumn id="266" name="Column266"/>
    <tableColumn id="267" name="Column267"/>
    <tableColumn id="268" name="Column268"/>
    <tableColumn id="269" name="Column269"/>
    <tableColumn id="270" name="Column270"/>
    <tableColumn id="271" name="Column271"/>
    <tableColumn id="272" name="Column272"/>
    <tableColumn id="273" name="Column273"/>
    <tableColumn id="274" name="Column274"/>
    <tableColumn id="275" name="Column275"/>
    <tableColumn id="276" name="Column276"/>
    <tableColumn id="277" name="Column277"/>
    <tableColumn id="278" name="Column278"/>
    <tableColumn id="279" name="Column279"/>
    <tableColumn id="280" name="Column280"/>
    <tableColumn id="281" name="Column281"/>
    <tableColumn id="282" name="Column282"/>
    <tableColumn id="283" name="Column283"/>
    <tableColumn id="284" name="Column284"/>
    <tableColumn id="285" name="Column285"/>
    <tableColumn id="286" name="Column286"/>
    <tableColumn id="287" name="Column287"/>
    <tableColumn id="288" name="Column288"/>
    <tableColumn id="289" name="Column289"/>
    <tableColumn id="290" name="Column290"/>
    <tableColumn id="291" name="Column291"/>
    <tableColumn id="292" name="Column292"/>
    <tableColumn id="293" name="Column293"/>
    <tableColumn id="294" name="Column294"/>
    <tableColumn id="295" name="Column295"/>
    <tableColumn id="296" name="Column296"/>
    <tableColumn id="297" name="Column297"/>
    <tableColumn id="298" name="Column298"/>
    <tableColumn id="299" name="Column299"/>
    <tableColumn id="300" name="Column300"/>
    <tableColumn id="301" name="Column301"/>
    <tableColumn id="302" name="Column302"/>
    <tableColumn id="303" name="Column303"/>
    <tableColumn id="304" name="Column304"/>
    <tableColumn id="305" name="Column305"/>
    <tableColumn id="306" name="Column306"/>
    <tableColumn id="307" name="Column307"/>
    <tableColumn id="308" name="Column308"/>
    <tableColumn id="309" name="Column309"/>
    <tableColumn id="310" name="Column310"/>
    <tableColumn id="311" name="Column311"/>
    <tableColumn id="312" name="Column312"/>
    <tableColumn id="313" name="Column313"/>
    <tableColumn id="314" name="Column314"/>
    <tableColumn id="315" name="Column315"/>
    <tableColumn id="316" name="Column316"/>
    <tableColumn id="317" name="Column317"/>
    <tableColumn id="318" name="Column318"/>
    <tableColumn id="319" name="Column319"/>
    <tableColumn id="320" name="Column320"/>
    <tableColumn id="321" name="Column321"/>
    <tableColumn id="322" name="Column322"/>
    <tableColumn id="323" name="Column323"/>
    <tableColumn id="324" name="Column324"/>
    <tableColumn id="325" name="Column325"/>
    <tableColumn id="326" name="Column326"/>
    <tableColumn id="327" name="Column327"/>
    <tableColumn id="328" name="Column328"/>
    <tableColumn id="329" name="Column329"/>
    <tableColumn id="330" name="Column330"/>
    <tableColumn id="331" name="Column331"/>
    <tableColumn id="332" name="Column332"/>
    <tableColumn id="333" name="Column333"/>
    <tableColumn id="334" name="Column334"/>
    <tableColumn id="335" name="Column335"/>
    <tableColumn id="336" name="Column336"/>
    <tableColumn id="337" name="Column337"/>
    <tableColumn id="338" name="Column338"/>
    <tableColumn id="339" name="Column339"/>
    <tableColumn id="340" name="Column340"/>
    <tableColumn id="341" name="Column341"/>
    <tableColumn id="342" name="Column342"/>
    <tableColumn id="343" name="Column343"/>
    <tableColumn id="344" name="Column344"/>
    <tableColumn id="345" name="Column345"/>
    <tableColumn id="346" name="Column346"/>
    <tableColumn id="347" name="Column347"/>
    <tableColumn id="348" name="Column348"/>
    <tableColumn id="349" name="Column349"/>
    <tableColumn id="350" name="Column350"/>
    <tableColumn id="351" name="Column351"/>
    <tableColumn id="352" name="Column352"/>
    <tableColumn id="353" name="Column353"/>
    <tableColumn id="354" name="Column354"/>
    <tableColumn id="355" name="Column355"/>
    <tableColumn id="356" name="Column356"/>
    <tableColumn id="357" name="Column357"/>
    <tableColumn id="358" name="Column358"/>
    <tableColumn id="359" name="Column359"/>
    <tableColumn id="360" name="Column360"/>
    <tableColumn id="361" name="Column361"/>
    <tableColumn id="362" name="Column362"/>
    <tableColumn id="363" name="Column363"/>
    <tableColumn id="364" name="Column364"/>
    <tableColumn id="365" name="Column365"/>
    <tableColumn id="366" name="Column366"/>
    <tableColumn id="367" name="Column367"/>
    <tableColumn id="368" name="Column368"/>
    <tableColumn id="369" name="Column369"/>
    <tableColumn id="370" name="Column370"/>
    <tableColumn id="371" name="Column371"/>
    <tableColumn id="372" name="Column372"/>
    <tableColumn id="373" name="Column373"/>
    <tableColumn id="374" name="Column374"/>
    <tableColumn id="375" name="Column375"/>
    <tableColumn id="376" name="Column376"/>
    <tableColumn id="377" name="Column377"/>
    <tableColumn id="378" name="Column378"/>
    <tableColumn id="379" name="Column379"/>
    <tableColumn id="380" name="Column380"/>
    <tableColumn id="381" name="Column381"/>
    <tableColumn id="382" name="Column382"/>
    <tableColumn id="383" name="Column383"/>
    <tableColumn id="384" name="Column384"/>
    <tableColumn id="385" name="Column385"/>
    <tableColumn id="386" name="Column386"/>
    <tableColumn id="387" name="Column387"/>
    <tableColumn id="388" name="Column388"/>
    <tableColumn id="389" name="Column389"/>
    <tableColumn id="390" name="Column390"/>
    <tableColumn id="391" name="Column391"/>
    <tableColumn id="392" name="Column392"/>
    <tableColumn id="393" name="Column393"/>
    <tableColumn id="394" name="Column394"/>
    <tableColumn id="395" name="Column395"/>
    <tableColumn id="396" name="Column396"/>
    <tableColumn id="397" name="Column397"/>
    <tableColumn id="398" name="Column398"/>
    <tableColumn id="399" name="Column399"/>
    <tableColumn id="400" name="Column400"/>
    <tableColumn id="401" name="Column401"/>
    <tableColumn id="402" name="Column402"/>
    <tableColumn id="403" name="Column403"/>
    <tableColumn id="404" name="Column404"/>
    <tableColumn id="405" name="Column405"/>
    <tableColumn id="406" name="Column406"/>
    <tableColumn id="407" name="Column407"/>
    <tableColumn id="408" name="Column408"/>
    <tableColumn id="409" name="Column409"/>
    <tableColumn id="410" name="Column410"/>
    <tableColumn id="411" name="Column411"/>
    <tableColumn id="412" name="Column412"/>
    <tableColumn id="413" name="Column413"/>
    <tableColumn id="414" name="Column414"/>
    <tableColumn id="415" name="Column415"/>
    <tableColumn id="416" name="Column416"/>
    <tableColumn id="417" name="Column417"/>
    <tableColumn id="418" name="Column418"/>
    <tableColumn id="419" name="Column419"/>
    <tableColumn id="420" name="Column420"/>
    <tableColumn id="421" name="Column421"/>
    <tableColumn id="422" name="Column422"/>
    <tableColumn id="423" name="Column423"/>
    <tableColumn id="424" name="Column424"/>
    <tableColumn id="425" name="Column425"/>
    <tableColumn id="426" name="Column426"/>
    <tableColumn id="427" name="Column427"/>
    <tableColumn id="428" name="Column428"/>
    <tableColumn id="429" name="Column429"/>
    <tableColumn id="430" name="Column430"/>
    <tableColumn id="431" name="Column431"/>
    <tableColumn id="432" name="Column432"/>
    <tableColumn id="433" name="Column433"/>
    <tableColumn id="434" name="Column434"/>
    <tableColumn id="435" name="Column435"/>
    <tableColumn id="436" name="Column436"/>
    <tableColumn id="437" name="Column437"/>
    <tableColumn id="438" name="Column438"/>
    <tableColumn id="439" name="Column439"/>
    <tableColumn id="440" name="Column440"/>
    <tableColumn id="441" name="Column441"/>
    <tableColumn id="442" name="Column442"/>
    <tableColumn id="443" name="Column443"/>
    <tableColumn id="444" name="Column444"/>
    <tableColumn id="445" name="Column445"/>
    <tableColumn id="446" name="Column446"/>
    <tableColumn id="447" name="Column447"/>
    <tableColumn id="448" name="Column448"/>
    <tableColumn id="449" name="Column449"/>
    <tableColumn id="450" name="Column450"/>
    <tableColumn id="451" name="Column451"/>
    <tableColumn id="452" name="Column452"/>
    <tableColumn id="453" name="Column453"/>
    <tableColumn id="454" name="Column454"/>
    <tableColumn id="455" name="Column455"/>
    <tableColumn id="456" name="Column456"/>
    <tableColumn id="457" name="Column457"/>
    <tableColumn id="458" name="Column458"/>
    <tableColumn id="459" name="Column459"/>
    <tableColumn id="460" name="Column460"/>
    <tableColumn id="461" name="Column461"/>
    <tableColumn id="462" name="Column462"/>
    <tableColumn id="463" name="Column463"/>
    <tableColumn id="464" name="Column464"/>
    <tableColumn id="465" name="Column465"/>
    <tableColumn id="466" name="Column466"/>
    <tableColumn id="467" name="Column467"/>
    <tableColumn id="468" name="Column468"/>
    <tableColumn id="469" name="Column469"/>
    <tableColumn id="470" name="Column470"/>
    <tableColumn id="471" name="Column471"/>
    <tableColumn id="472" name="Column472"/>
    <tableColumn id="473" name="Column473"/>
    <tableColumn id="474" name="Column474"/>
    <tableColumn id="475" name="Column475"/>
    <tableColumn id="476" name="Column476"/>
    <tableColumn id="477" name="Column477"/>
    <tableColumn id="478" name="Column478"/>
    <tableColumn id="479" name="Column479"/>
    <tableColumn id="480" name="Column480"/>
    <tableColumn id="481" name="Column481"/>
    <tableColumn id="482" name="Column482"/>
    <tableColumn id="483" name="Column483"/>
    <tableColumn id="484" name="Column484"/>
    <tableColumn id="485" name="Column485"/>
    <tableColumn id="486" name="Column486"/>
    <tableColumn id="487" name="Column487"/>
    <tableColumn id="488" name="Column488"/>
    <tableColumn id="489" name="Column489"/>
    <tableColumn id="490" name="Column490"/>
    <tableColumn id="491" name="Column491"/>
    <tableColumn id="492" name="Column492"/>
    <tableColumn id="493" name="Column493"/>
    <tableColumn id="494" name="Column494"/>
    <tableColumn id="495" name="Column495"/>
    <tableColumn id="496" name="Column496"/>
    <tableColumn id="497" name="Column497"/>
    <tableColumn id="498" name="Column498"/>
    <tableColumn id="499" name="Column499"/>
    <tableColumn id="500" name="Column500"/>
    <tableColumn id="501" name="Column501"/>
    <tableColumn id="502" name="Column502"/>
    <tableColumn id="503" name="Column503"/>
    <tableColumn id="504" name="Column504"/>
    <tableColumn id="505" name="Column505"/>
    <tableColumn id="506" name="Column506"/>
    <tableColumn id="507" name="Column507"/>
    <tableColumn id="508" name="Column508"/>
    <tableColumn id="509" name="Column509"/>
    <tableColumn id="510" name="Column510"/>
    <tableColumn id="511" name="Column511"/>
    <tableColumn id="512" name="Column512"/>
    <tableColumn id="513" name="Column513"/>
    <tableColumn id="514" name="Column514"/>
    <tableColumn id="515" name="Column515"/>
    <tableColumn id="516" name="Column516"/>
    <tableColumn id="517" name="Column517"/>
    <tableColumn id="518" name="Column518"/>
    <tableColumn id="519" name="Column519"/>
    <tableColumn id="520" name="Column520"/>
    <tableColumn id="521" name="Column521"/>
    <tableColumn id="522" name="Column522"/>
    <tableColumn id="523" name="Column523"/>
    <tableColumn id="524" name="Column524"/>
    <tableColumn id="525" name="Column525"/>
    <tableColumn id="526" name="Column526"/>
    <tableColumn id="527" name="Column527"/>
    <tableColumn id="528" name="Column528"/>
    <tableColumn id="529" name="Column529"/>
    <tableColumn id="530" name="Column530"/>
    <tableColumn id="531" name="Column531"/>
    <tableColumn id="532" name="Column532"/>
    <tableColumn id="533" name="Column533"/>
    <tableColumn id="534" name="Column534"/>
    <tableColumn id="535" name="Column535"/>
    <tableColumn id="536" name="Column536"/>
    <tableColumn id="537" name="Column537"/>
    <tableColumn id="538" name="Column538"/>
    <tableColumn id="539" name="Column539"/>
    <tableColumn id="540" name="Column540"/>
    <tableColumn id="541" name="Column541"/>
    <tableColumn id="542" name="Column542"/>
    <tableColumn id="543" name="Column543"/>
    <tableColumn id="544" name="Column544"/>
    <tableColumn id="545" name="Column545"/>
    <tableColumn id="546" name="Column546"/>
    <tableColumn id="547" name="Column547"/>
    <tableColumn id="548" name="Column548"/>
    <tableColumn id="549" name="Column549"/>
    <tableColumn id="550" name="Column550"/>
    <tableColumn id="551" name="Column551"/>
    <tableColumn id="552" name="Column552"/>
    <tableColumn id="553" name="Column553"/>
    <tableColumn id="554" name="Column554"/>
    <tableColumn id="555" name="Column555"/>
    <tableColumn id="556" name="Column556"/>
    <tableColumn id="557" name="Column557"/>
    <tableColumn id="558" name="Column558"/>
    <tableColumn id="559" name="Column559"/>
    <tableColumn id="560" name="Column560"/>
    <tableColumn id="561" name="Column561"/>
    <tableColumn id="562" name="Column562"/>
    <tableColumn id="563" name="Column563"/>
    <tableColumn id="564" name="Column564"/>
    <tableColumn id="565" name="Column565"/>
    <tableColumn id="566" name="Column566"/>
    <tableColumn id="567" name="Column567"/>
    <tableColumn id="568" name="Column568"/>
    <tableColumn id="569" name="Column569"/>
    <tableColumn id="570" name="Column570"/>
    <tableColumn id="571" name="Column571"/>
    <tableColumn id="572" name="Column572"/>
    <tableColumn id="573" name="Column573"/>
    <tableColumn id="574" name="Column574"/>
    <tableColumn id="575" name="Column575"/>
    <tableColumn id="576" name="Column576"/>
    <tableColumn id="577" name="Column577"/>
    <tableColumn id="578" name="Column578"/>
    <tableColumn id="579" name="Column579"/>
    <tableColumn id="580" name="Column580"/>
    <tableColumn id="581" name="Column581"/>
    <tableColumn id="582" name="Column582"/>
    <tableColumn id="583" name="Column583"/>
    <tableColumn id="584" name="Column584"/>
    <tableColumn id="585" name="Column585"/>
    <tableColumn id="586" name="Column586"/>
    <tableColumn id="587" name="Column587"/>
    <tableColumn id="588" name="Column588"/>
    <tableColumn id="589" name="Column589"/>
    <tableColumn id="590" name="Column590"/>
    <tableColumn id="591" name="Column591"/>
    <tableColumn id="592" name="Column592"/>
    <tableColumn id="593" name="Column593"/>
    <tableColumn id="594" name="Column594"/>
    <tableColumn id="595" name="Column595"/>
    <tableColumn id="596" name="Column596"/>
    <tableColumn id="597" name="Column597"/>
    <tableColumn id="598" name="Column598"/>
    <tableColumn id="599" name="Column599"/>
    <tableColumn id="600" name="Column600"/>
    <tableColumn id="601" name="Column601"/>
    <tableColumn id="602" name="Column602"/>
    <tableColumn id="603" name="Column603"/>
    <tableColumn id="604" name="Column604"/>
    <tableColumn id="605" name="Column605"/>
    <tableColumn id="606" name="Column606"/>
    <tableColumn id="607" name="Column607"/>
    <tableColumn id="608" name="Column608"/>
    <tableColumn id="609" name="Column609"/>
    <tableColumn id="610" name="Column610"/>
    <tableColumn id="611" name="Column611"/>
    <tableColumn id="612" name="Column612"/>
    <tableColumn id="613" name="Column613"/>
    <tableColumn id="614" name="Column614"/>
    <tableColumn id="615" name="Column615"/>
    <tableColumn id="616" name="Column616"/>
    <tableColumn id="617" name="Column617"/>
    <tableColumn id="618" name="Column618"/>
    <tableColumn id="619" name="Column619"/>
    <tableColumn id="620" name="Column620"/>
    <tableColumn id="621" name="Column621"/>
    <tableColumn id="622" name="Column622"/>
    <tableColumn id="623" name="Column623"/>
    <tableColumn id="624" name="Column624"/>
    <tableColumn id="625" name="Column625"/>
    <tableColumn id="626" name="Column626"/>
    <tableColumn id="627" name="Column627"/>
    <tableColumn id="628" name="Column628"/>
    <tableColumn id="629" name="Column629"/>
    <tableColumn id="630" name="Column630"/>
    <tableColumn id="631" name="Column631"/>
    <tableColumn id="632" name="Column632"/>
    <tableColumn id="633" name="Column633"/>
    <tableColumn id="634" name="Column634"/>
    <tableColumn id="635" name="Column635"/>
    <tableColumn id="636" name="Column636"/>
    <tableColumn id="637" name="Column637"/>
    <tableColumn id="638" name="Column638"/>
    <tableColumn id="639" name="Column639"/>
    <tableColumn id="640" name="Column640"/>
    <tableColumn id="641" name="Column641"/>
    <tableColumn id="642" name="Column642"/>
    <tableColumn id="643" name="Column643"/>
    <tableColumn id="644" name="Column644"/>
    <tableColumn id="645" name="Column645"/>
    <tableColumn id="646" name="Column646"/>
    <tableColumn id="647" name="Column647"/>
    <tableColumn id="648" name="Column648"/>
    <tableColumn id="649" name="Column649"/>
    <tableColumn id="650" name="Column650"/>
    <tableColumn id="651" name="Column651"/>
    <tableColumn id="652" name="Column652"/>
    <tableColumn id="653" name="Column653"/>
    <tableColumn id="654" name="Column654"/>
    <tableColumn id="655" name="Column655"/>
    <tableColumn id="656" name="Column656"/>
    <tableColumn id="657" name="Column657"/>
    <tableColumn id="658" name="Column658"/>
    <tableColumn id="659" name="Column659"/>
    <tableColumn id="660" name="Column660"/>
    <tableColumn id="661" name="Column661"/>
    <tableColumn id="662" name="Column662"/>
    <tableColumn id="663" name="Column663"/>
    <tableColumn id="664" name="Column664"/>
    <tableColumn id="665" name="Column665"/>
    <tableColumn id="666" name="Column666"/>
    <tableColumn id="667" name="Column667"/>
    <tableColumn id="668" name="Column668"/>
    <tableColumn id="669" name="Column669"/>
    <tableColumn id="670" name="Column670"/>
    <tableColumn id="671" name="Column671"/>
    <tableColumn id="672" name="Column672"/>
    <tableColumn id="673" name="Column673"/>
    <tableColumn id="674" name="Column674"/>
    <tableColumn id="675" name="Column675"/>
    <tableColumn id="676" name="Column676"/>
    <tableColumn id="677" name="Column677"/>
    <tableColumn id="678" name="Column678"/>
    <tableColumn id="679" name="Column679"/>
    <tableColumn id="680" name="Column680"/>
    <tableColumn id="681" name="Column681"/>
    <tableColumn id="682" name="Column682"/>
    <tableColumn id="683" name="Column683"/>
    <tableColumn id="684" name="Column684"/>
    <tableColumn id="685" name="Column685"/>
    <tableColumn id="686" name="Column686"/>
    <tableColumn id="687" name="Column687"/>
    <tableColumn id="688" name="Column688"/>
    <tableColumn id="689" name="Column689"/>
    <tableColumn id="690" name="Column690"/>
    <tableColumn id="691" name="Column691"/>
    <tableColumn id="692" name="Column692"/>
    <tableColumn id="693" name="Column693"/>
    <tableColumn id="694" name="Column694"/>
    <tableColumn id="695" name="Column695"/>
    <tableColumn id="696" name="Column696"/>
    <tableColumn id="697" name="Column697"/>
    <tableColumn id="698" name="Column698"/>
    <tableColumn id="699" name="Column699"/>
    <tableColumn id="700" name="Column700"/>
    <tableColumn id="701" name="Column701"/>
    <tableColumn id="702" name="Column702"/>
    <tableColumn id="703" name="Column703"/>
    <tableColumn id="704" name="Column704"/>
    <tableColumn id="705" name="Column705"/>
    <tableColumn id="706" name="Column706"/>
    <tableColumn id="707" name="Column707"/>
    <tableColumn id="708" name="Column708"/>
    <tableColumn id="709" name="Column709"/>
    <tableColumn id="710" name="Column710"/>
    <tableColumn id="711" name="Column711"/>
    <tableColumn id="712" name="Column712"/>
    <tableColumn id="713" name="Column713"/>
    <tableColumn id="714" name="Column714"/>
    <tableColumn id="715" name="Column715"/>
    <tableColumn id="716" name="Column716"/>
    <tableColumn id="717" name="Column717"/>
    <tableColumn id="718" name="Column718"/>
    <tableColumn id="719" name="Column719"/>
    <tableColumn id="720" name="Column720"/>
    <tableColumn id="721" name="Column721"/>
    <tableColumn id="722" name="Column722"/>
    <tableColumn id="723" name="Column723"/>
    <tableColumn id="724" name="Column724"/>
    <tableColumn id="725" name="Column725"/>
    <tableColumn id="726" name="Column726"/>
    <tableColumn id="727" name="Column727"/>
    <tableColumn id="728" name="Column728"/>
    <tableColumn id="729" name="Column729"/>
    <tableColumn id="730" name="Column730"/>
    <tableColumn id="731" name="Column731"/>
    <tableColumn id="732" name="Column732"/>
    <tableColumn id="733" name="Column733"/>
    <tableColumn id="734" name="Column734"/>
    <tableColumn id="735" name="Column735"/>
    <tableColumn id="736" name="Column736"/>
    <tableColumn id="737" name="Column737"/>
    <tableColumn id="738" name="Column738"/>
    <tableColumn id="739" name="Column739"/>
    <tableColumn id="740" name="Column740"/>
    <tableColumn id="741" name="Column741"/>
    <tableColumn id="742" name="Column742"/>
    <tableColumn id="743" name="Column743"/>
    <tableColumn id="744" name="Column744"/>
    <tableColumn id="745" name="Column745"/>
    <tableColumn id="746" name="Column746"/>
    <tableColumn id="747" name="Column747"/>
    <tableColumn id="748" name="Column748"/>
    <tableColumn id="749" name="Column749"/>
    <tableColumn id="750" name="Column750"/>
    <tableColumn id="751" name="Column751"/>
    <tableColumn id="752" name="Column752"/>
    <tableColumn id="753" name="Column753"/>
    <tableColumn id="754" name="Column754"/>
    <tableColumn id="755" name="Column755"/>
    <tableColumn id="756" name="Column756"/>
    <tableColumn id="757" name="Column757"/>
    <tableColumn id="758" name="Column758"/>
    <tableColumn id="759" name="Column759"/>
    <tableColumn id="760" name="Column760"/>
    <tableColumn id="761" name="Column761"/>
    <tableColumn id="762" name="Column762"/>
    <tableColumn id="763" name="Column763"/>
    <tableColumn id="764" name="Column764"/>
    <tableColumn id="765" name="Column765"/>
    <tableColumn id="766" name="Column766"/>
    <tableColumn id="767" name="Column767"/>
    <tableColumn id="768" name="Column768"/>
    <tableColumn id="769" name="Column769"/>
    <tableColumn id="770" name="Column770"/>
    <tableColumn id="771" name="Column771"/>
    <tableColumn id="772" name="Column772"/>
    <tableColumn id="773" name="Column773"/>
    <tableColumn id="774" name="Column774"/>
    <tableColumn id="775" name="Column775"/>
    <tableColumn id="776" name="Column776"/>
    <tableColumn id="777" name="Column777"/>
    <tableColumn id="778" name="Column778"/>
    <tableColumn id="779" name="Column779"/>
    <tableColumn id="780" name="Column780"/>
    <tableColumn id="781" name="Column781"/>
    <tableColumn id="782" name="Column782"/>
    <tableColumn id="783" name="Column783"/>
    <tableColumn id="784" name="Column784"/>
    <tableColumn id="785" name="Column785"/>
    <tableColumn id="786" name="Column786"/>
    <tableColumn id="787" name="Column787"/>
    <tableColumn id="788" name="Column788"/>
    <tableColumn id="789" name="Column789"/>
    <tableColumn id="790" name="Column790"/>
    <tableColumn id="791" name="Column791"/>
    <tableColumn id="792" name="Column792"/>
    <tableColumn id="793" name="Column793"/>
    <tableColumn id="794" name="Column794"/>
    <tableColumn id="795" name="Column795"/>
    <tableColumn id="796" name="Column796"/>
    <tableColumn id="797" name="Column797"/>
    <tableColumn id="798" name="Column798"/>
    <tableColumn id="799" name="Column799"/>
    <tableColumn id="800" name="Column800"/>
    <tableColumn id="801" name="Column801"/>
    <tableColumn id="802" name="Column802"/>
    <tableColumn id="803" name="Column803"/>
    <tableColumn id="804" name="Column804"/>
    <tableColumn id="805" name="Column805"/>
    <tableColumn id="806" name="Column806"/>
    <tableColumn id="807" name="Column807"/>
    <tableColumn id="808" name="Column808"/>
    <tableColumn id="809" name="Column809"/>
    <tableColumn id="810" name="Column810"/>
    <tableColumn id="811" name="Column811"/>
    <tableColumn id="812" name="Column812"/>
    <tableColumn id="813" name="Column813"/>
    <tableColumn id="814" name="Column814"/>
    <tableColumn id="815" name="Column815"/>
    <tableColumn id="816" name="Column816"/>
    <tableColumn id="817" name="Column817"/>
    <tableColumn id="818" name="Column818"/>
    <tableColumn id="819" name="Column819"/>
    <tableColumn id="820" name="Column820"/>
    <tableColumn id="821" name="Column821"/>
    <tableColumn id="822" name="Column822"/>
    <tableColumn id="823" name="Column823"/>
    <tableColumn id="824" name="Column824"/>
    <tableColumn id="825" name="Column825"/>
    <tableColumn id="826" name="Column826"/>
    <tableColumn id="827" name="Column827"/>
    <tableColumn id="828" name="Column828"/>
    <tableColumn id="829" name="Column829"/>
    <tableColumn id="830" name="Column830"/>
    <tableColumn id="831" name="Column831"/>
    <tableColumn id="832" name="Column832"/>
    <tableColumn id="833" name="Column833"/>
    <tableColumn id="834" name="Column834"/>
    <tableColumn id="835" name="Column835"/>
    <tableColumn id="836" name="Column836"/>
    <tableColumn id="837" name="Column837"/>
    <tableColumn id="838" name="Column838"/>
    <tableColumn id="839" name="Column839"/>
    <tableColumn id="840" name="Column840"/>
    <tableColumn id="841" name="Column841"/>
    <tableColumn id="842" name="Column842"/>
    <tableColumn id="843" name="Column843"/>
    <tableColumn id="844" name="Column844"/>
    <tableColumn id="845" name="Column845"/>
    <tableColumn id="846" name="Column846"/>
    <tableColumn id="847" name="Column847"/>
    <tableColumn id="848" name="Column848"/>
    <tableColumn id="849" name="Column849"/>
    <tableColumn id="850" name="Column850"/>
    <tableColumn id="851" name="Column851"/>
    <tableColumn id="852" name="Column852"/>
    <tableColumn id="853" name="Column853"/>
    <tableColumn id="854" name="Column854"/>
    <tableColumn id="855" name="Column855"/>
    <tableColumn id="856" name="Column856"/>
    <tableColumn id="857" name="Column857"/>
    <tableColumn id="858" name="Column858"/>
    <tableColumn id="859" name="Column859"/>
    <tableColumn id="860" name="Column860"/>
    <tableColumn id="861" name="Column861"/>
    <tableColumn id="862" name="Column862"/>
    <tableColumn id="863" name="Column863"/>
    <tableColumn id="864" name="Column864"/>
    <tableColumn id="865" name="Column865"/>
    <tableColumn id="866" name="Column866"/>
    <tableColumn id="867" name="Column867"/>
    <tableColumn id="868" name="Column868"/>
    <tableColumn id="869" name="Column869"/>
    <tableColumn id="870" name="Column870"/>
    <tableColumn id="871" name="Column871"/>
    <tableColumn id="872" name="Column872"/>
    <tableColumn id="873" name="Column873"/>
    <tableColumn id="874" name="Column874"/>
    <tableColumn id="875" name="Column875"/>
    <tableColumn id="876" name="Column876"/>
    <tableColumn id="877" name="Column877"/>
    <tableColumn id="878" name="Column878"/>
    <tableColumn id="879" name="Column879"/>
    <tableColumn id="880" name="Column880"/>
    <tableColumn id="881" name="Column881"/>
    <tableColumn id="882" name="Column882"/>
    <tableColumn id="883" name="Column883"/>
    <tableColumn id="884" name="Column884"/>
    <tableColumn id="885" name="Column885"/>
    <tableColumn id="886" name="Column886"/>
    <tableColumn id="887" name="Column887"/>
    <tableColumn id="888" name="Column888"/>
    <tableColumn id="889" name="Column889"/>
    <tableColumn id="890" name="Column890"/>
    <tableColumn id="891" name="Column891"/>
    <tableColumn id="892" name="Column892"/>
    <tableColumn id="893" name="Column893"/>
    <tableColumn id="894" name="Column894"/>
    <tableColumn id="895" name="Column895"/>
    <tableColumn id="896" name="Column896"/>
    <tableColumn id="897" name="Column897"/>
    <tableColumn id="898" name="Column898"/>
    <tableColumn id="899" name="Column899"/>
    <tableColumn id="900" name="Column900"/>
    <tableColumn id="901" name="Column901"/>
    <tableColumn id="902" name="Column902"/>
    <tableColumn id="903" name="Column903"/>
    <tableColumn id="904" name="Column904"/>
    <tableColumn id="905" name="Column905"/>
    <tableColumn id="906" name="Column906"/>
    <tableColumn id="907" name="Column907"/>
    <tableColumn id="908" name="Column908"/>
    <tableColumn id="909" name="Column909"/>
    <tableColumn id="910" name="Column910"/>
    <tableColumn id="911" name="Column911"/>
    <tableColumn id="912" name="Column912"/>
    <tableColumn id="913" name="Column913"/>
    <tableColumn id="914" name="Column914"/>
    <tableColumn id="915" name="Column915"/>
    <tableColumn id="916" name="Column916"/>
    <tableColumn id="917" name="Column917"/>
    <tableColumn id="918" name="Column918"/>
    <tableColumn id="919" name="Column919"/>
    <tableColumn id="920" name="Column920"/>
    <tableColumn id="921" name="Column921"/>
    <tableColumn id="922" name="Column922"/>
    <tableColumn id="923" name="Column923"/>
    <tableColumn id="924" name="Column924"/>
    <tableColumn id="925" name="Column925"/>
    <tableColumn id="926" name="Column926"/>
    <tableColumn id="927" name="Column927"/>
    <tableColumn id="928" name="Column928"/>
    <tableColumn id="929" name="Column929"/>
    <tableColumn id="930" name="Column930"/>
    <tableColumn id="931" name="Column931"/>
    <tableColumn id="932" name="Column932"/>
    <tableColumn id="933" name="Column933"/>
    <tableColumn id="934" name="Column934"/>
    <tableColumn id="935" name="Column935"/>
    <tableColumn id="936" name="Column936"/>
    <tableColumn id="937" name="Column937"/>
    <tableColumn id="938" name="Column938"/>
    <tableColumn id="939" name="Column939"/>
    <tableColumn id="940" name="Column940"/>
    <tableColumn id="941" name="Column941"/>
    <tableColumn id="942" name="Column942"/>
    <tableColumn id="943" name="Column943"/>
    <tableColumn id="944" name="Column944"/>
    <tableColumn id="945" name="Column945"/>
    <tableColumn id="946" name="Column946"/>
    <tableColumn id="947" name="Column947"/>
    <tableColumn id="948" name="Column948"/>
    <tableColumn id="949" name="Column949"/>
    <tableColumn id="950" name="Column950"/>
    <tableColumn id="951" name="Column951"/>
    <tableColumn id="952" name="Column952"/>
    <tableColumn id="953" name="Column953"/>
    <tableColumn id="954" name="Column954"/>
    <tableColumn id="955" name="Column955"/>
    <tableColumn id="956" name="Column956"/>
    <tableColumn id="957" name="Column957"/>
    <tableColumn id="958" name="Column958"/>
    <tableColumn id="959" name="Column959"/>
    <tableColumn id="960" name="Column960"/>
    <tableColumn id="961" name="Column961"/>
    <tableColumn id="962" name="Column962"/>
    <tableColumn id="963" name="Column963"/>
    <tableColumn id="964" name="Column964"/>
    <tableColumn id="965" name="Column965"/>
    <tableColumn id="966" name="Column966"/>
    <tableColumn id="967" name="Column967"/>
    <tableColumn id="968" name="Column968"/>
    <tableColumn id="969" name="Column969"/>
    <tableColumn id="970" name="Column970"/>
    <tableColumn id="971" name="Column971"/>
    <tableColumn id="972" name="Column972"/>
    <tableColumn id="973" name="Column973"/>
    <tableColumn id="974" name="Column974"/>
    <tableColumn id="975" name="Column975"/>
    <tableColumn id="976" name="Column976"/>
    <tableColumn id="977" name="Column977"/>
    <tableColumn id="978" name="Column978"/>
    <tableColumn id="979" name="Column979"/>
    <tableColumn id="980" name="Column980"/>
    <tableColumn id="981" name="Column981"/>
    <tableColumn id="982" name="Column982"/>
    <tableColumn id="983" name="Column983"/>
    <tableColumn id="984" name="Column984"/>
    <tableColumn id="985" name="Column985"/>
    <tableColumn id="986" name="Column986"/>
    <tableColumn id="987" name="Column987"/>
    <tableColumn id="988" name="Column988"/>
    <tableColumn id="989" name="Column989"/>
    <tableColumn id="990" name="Column990"/>
    <tableColumn id="991" name="Column991"/>
    <tableColumn id="992" name="Column992"/>
    <tableColumn id="993" name="Column993"/>
    <tableColumn id="994" name="Column994"/>
    <tableColumn id="995" name="Column995"/>
    <tableColumn id="996" name="Column996"/>
    <tableColumn id="997" name="Column997"/>
    <tableColumn id="998" name="Column998"/>
    <tableColumn id="999" name="Column999"/>
    <tableColumn id="1000" name="Column1000"/>
    <tableColumn id="1001" name="Column1001"/>
    <tableColumn id="1002" name="Column1002"/>
    <tableColumn id="1003" name="Column1003"/>
    <tableColumn id="1004" name="Column1004"/>
    <tableColumn id="1005" name="Column1005"/>
    <tableColumn id="1006" name="Column1006"/>
    <tableColumn id="1007" name="Column1007"/>
    <tableColumn id="1008" name="Column1008"/>
    <tableColumn id="1009" name="Column1009"/>
    <tableColumn id="1010" name="Column1010"/>
    <tableColumn id="1011" name="Column1011"/>
    <tableColumn id="1012" name="Column1012"/>
    <tableColumn id="1013" name="Column1013"/>
    <tableColumn id="1014" name="Column1014"/>
    <tableColumn id="1015" name="Column1015"/>
    <tableColumn id="1016" name="Column1016"/>
    <tableColumn id="1017" name="Column1017"/>
    <tableColumn id="1018" name="Column1018"/>
    <tableColumn id="1019" name="Column1019"/>
    <tableColumn id="1020" name="Column1020"/>
    <tableColumn id="1021" name="Column10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/>
  </sheetViews>
  <sheetFormatPr defaultRowHeight="21"/>
  <cols>
    <col min="1" max="1" width="12.375" style="1" customWidth="1"/>
    <col min="2" max="2" width="14.25" style="5" customWidth="1"/>
    <col min="3" max="3" width="4.5" style="1" customWidth="1"/>
    <col min="4" max="4" width="12.75" style="1" customWidth="1"/>
    <col min="5" max="5" width="14.625" style="1" customWidth="1"/>
    <col min="6" max="6" width="4.5" style="1" customWidth="1"/>
    <col min="7" max="8" width="11" style="1" customWidth="1"/>
    <col min="9" max="9" width="5.375" style="1" customWidth="1"/>
    <col min="10" max="1024" width="11" style="1" customWidth="1"/>
  </cols>
  <sheetData>
    <row r="1" spans="1:14" ht="20.25">
      <c r="A1" s="1" t="s">
        <v>0</v>
      </c>
      <c r="B1"/>
      <c r="D1"/>
      <c r="E1"/>
      <c r="G1"/>
      <c r="H1"/>
      <c r="J1"/>
      <c r="K1"/>
      <c r="M1"/>
      <c r="N1"/>
    </row>
    <row r="2" spans="1:14" ht="20.25">
      <c r="A2"/>
      <c r="B2"/>
      <c r="D2"/>
      <c r="E2"/>
      <c r="G2"/>
      <c r="H2"/>
      <c r="J2"/>
      <c r="K2"/>
      <c r="M2"/>
      <c r="N2"/>
    </row>
    <row r="3" spans="1:14" ht="20.25">
      <c r="A3" s="2" t="s">
        <v>1</v>
      </c>
      <c r="B3" s="3" t="s">
        <v>2</v>
      </c>
      <c r="D3" s="2" t="s">
        <v>1</v>
      </c>
      <c r="E3" s="3" t="s">
        <v>3</v>
      </c>
      <c r="G3" s="2" t="s">
        <v>1</v>
      </c>
      <c r="H3" s="3" t="s">
        <v>4</v>
      </c>
      <c r="J3" s="2" t="s">
        <v>1</v>
      </c>
      <c r="K3" s="3" t="s">
        <v>5</v>
      </c>
      <c r="M3" s="2" t="s">
        <v>1</v>
      </c>
      <c r="N3" s="3" t="s">
        <v>6</v>
      </c>
    </row>
    <row r="4" spans="1:14" ht="20.25">
      <c r="A4" s="1">
        <v>200</v>
      </c>
      <c r="B4" s="4">
        <f t="shared" ref="B4:B29" si="0">A4*0.07188</f>
        <v>14.375999999999999</v>
      </c>
      <c r="D4" s="1">
        <v>200</v>
      </c>
      <c r="E4" s="4">
        <f t="shared" ref="E4:E29" si="1">D4*4*0.07188</f>
        <v>57.503999999999998</v>
      </c>
      <c r="G4" s="1">
        <v>200</v>
      </c>
      <c r="H4" s="5">
        <f t="shared" ref="H4:H29" si="2">G4*10*0.07188</f>
        <v>143.76</v>
      </c>
      <c r="J4" s="1">
        <v>200</v>
      </c>
      <c r="K4" s="5">
        <f t="shared" ref="K4:K29" si="3">J4*20*0.07188</f>
        <v>287.52</v>
      </c>
      <c r="M4" s="1">
        <v>200</v>
      </c>
      <c r="N4" s="5">
        <f t="shared" ref="N4:N29" si="4">M4*60*0.07188</f>
        <v>862.56</v>
      </c>
    </row>
    <row r="5" spans="1:14" ht="20.25">
      <c r="A5" s="1">
        <v>210</v>
      </c>
      <c r="B5" s="4">
        <f t="shared" si="0"/>
        <v>15.094799999999999</v>
      </c>
      <c r="D5" s="1">
        <v>210</v>
      </c>
      <c r="E5" s="4">
        <f t="shared" si="1"/>
        <v>60.379199999999997</v>
      </c>
      <c r="G5" s="1">
        <v>210</v>
      </c>
      <c r="H5" s="5">
        <f t="shared" si="2"/>
        <v>150.94800000000001</v>
      </c>
      <c r="J5" s="1">
        <v>210</v>
      </c>
      <c r="K5" s="5">
        <f t="shared" si="3"/>
        <v>301.89600000000002</v>
      </c>
      <c r="M5" s="1">
        <v>210</v>
      </c>
      <c r="N5" s="5">
        <f t="shared" si="4"/>
        <v>905.68799999999999</v>
      </c>
    </row>
    <row r="6" spans="1:14" ht="20.25">
      <c r="A6" s="1">
        <v>220</v>
      </c>
      <c r="B6" s="4">
        <f t="shared" si="0"/>
        <v>15.813599999999999</v>
      </c>
      <c r="D6" s="1">
        <v>220</v>
      </c>
      <c r="E6" s="4">
        <f t="shared" si="1"/>
        <v>63.254399999999997</v>
      </c>
      <c r="G6" s="1">
        <v>220</v>
      </c>
      <c r="H6" s="5">
        <f t="shared" si="2"/>
        <v>158.136</v>
      </c>
      <c r="J6" s="1">
        <v>220</v>
      </c>
      <c r="K6" s="5">
        <f t="shared" si="3"/>
        <v>316.27199999999999</v>
      </c>
      <c r="M6" s="1">
        <v>220</v>
      </c>
      <c r="N6" s="5">
        <f t="shared" si="4"/>
        <v>948.81600000000003</v>
      </c>
    </row>
    <row r="7" spans="1:14" ht="20.25">
      <c r="A7" s="1">
        <v>230</v>
      </c>
      <c r="B7" s="4">
        <f t="shared" si="0"/>
        <v>16.532399999999999</v>
      </c>
      <c r="D7" s="1">
        <v>230</v>
      </c>
      <c r="E7" s="4">
        <f t="shared" si="1"/>
        <v>66.129599999999996</v>
      </c>
      <c r="G7" s="1">
        <v>230</v>
      </c>
      <c r="H7" s="5">
        <f t="shared" si="2"/>
        <v>165.32400000000001</v>
      </c>
      <c r="J7" s="1">
        <v>230</v>
      </c>
      <c r="K7" s="5">
        <f t="shared" si="3"/>
        <v>330.64800000000002</v>
      </c>
      <c r="M7" s="1">
        <v>230</v>
      </c>
      <c r="N7" s="5">
        <f t="shared" si="4"/>
        <v>991.94399999999996</v>
      </c>
    </row>
    <row r="8" spans="1:14" ht="20.25">
      <c r="A8" s="1">
        <v>240</v>
      </c>
      <c r="B8" s="4">
        <f t="shared" si="0"/>
        <v>17.251200000000001</v>
      </c>
      <c r="D8" s="1">
        <v>240</v>
      </c>
      <c r="E8" s="4">
        <f t="shared" si="1"/>
        <v>69.004800000000003</v>
      </c>
      <c r="G8" s="1">
        <v>240</v>
      </c>
      <c r="H8" s="5">
        <f t="shared" si="2"/>
        <v>172.512</v>
      </c>
      <c r="J8" s="1">
        <v>240</v>
      </c>
      <c r="K8" s="5">
        <f t="shared" si="3"/>
        <v>345.024</v>
      </c>
      <c r="M8" s="1">
        <v>240</v>
      </c>
      <c r="N8" s="5">
        <f t="shared" si="4"/>
        <v>1035.0719999999999</v>
      </c>
    </row>
    <row r="9" spans="1:14" ht="20.25">
      <c r="A9" s="1">
        <v>250</v>
      </c>
      <c r="B9" s="4">
        <f t="shared" si="0"/>
        <v>17.97</v>
      </c>
      <c r="D9" s="1">
        <v>250</v>
      </c>
      <c r="E9" s="4">
        <f t="shared" si="1"/>
        <v>71.88</v>
      </c>
      <c r="G9" s="1">
        <v>250</v>
      </c>
      <c r="H9" s="5">
        <f t="shared" si="2"/>
        <v>179.7</v>
      </c>
      <c r="J9" s="1">
        <v>250</v>
      </c>
      <c r="K9" s="5">
        <f t="shared" si="3"/>
        <v>359.4</v>
      </c>
      <c r="M9" s="1">
        <v>250</v>
      </c>
      <c r="N9" s="5">
        <f t="shared" si="4"/>
        <v>1078.2</v>
      </c>
    </row>
    <row r="10" spans="1:14" ht="20.25">
      <c r="A10" s="1">
        <v>260</v>
      </c>
      <c r="B10" s="4">
        <f t="shared" si="0"/>
        <v>18.688800000000001</v>
      </c>
      <c r="D10" s="1">
        <v>260</v>
      </c>
      <c r="E10" s="4">
        <f t="shared" si="1"/>
        <v>74.755200000000002</v>
      </c>
      <c r="G10" s="1">
        <v>260</v>
      </c>
      <c r="H10" s="5">
        <f t="shared" si="2"/>
        <v>186.88800000000001</v>
      </c>
      <c r="J10" s="1">
        <v>260</v>
      </c>
      <c r="K10" s="5">
        <f t="shared" si="3"/>
        <v>373.77600000000001</v>
      </c>
      <c r="M10" s="1">
        <v>260</v>
      </c>
      <c r="N10" s="5">
        <f t="shared" si="4"/>
        <v>1121.328</v>
      </c>
    </row>
    <row r="11" spans="1:14" ht="20.25">
      <c r="A11" s="1">
        <v>270</v>
      </c>
      <c r="B11" s="4">
        <f t="shared" si="0"/>
        <v>19.407599999999999</v>
      </c>
      <c r="D11" s="1">
        <v>270</v>
      </c>
      <c r="E11" s="4">
        <f t="shared" si="1"/>
        <v>77.630399999999995</v>
      </c>
      <c r="G11" s="1">
        <v>270</v>
      </c>
      <c r="H11" s="5">
        <f t="shared" si="2"/>
        <v>194.07599999999999</v>
      </c>
      <c r="J11" s="1">
        <v>270</v>
      </c>
      <c r="K11" s="5">
        <f t="shared" si="3"/>
        <v>388.15199999999999</v>
      </c>
      <c r="M11" s="1">
        <v>270</v>
      </c>
      <c r="N11" s="5">
        <f t="shared" si="4"/>
        <v>1164.4559999999999</v>
      </c>
    </row>
    <row r="12" spans="1:14" ht="20.25">
      <c r="A12" s="1">
        <v>280</v>
      </c>
      <c r="B12" s="4">
        <f t="shared" si="0"/>
        <v>20.1264</v>
      </c>
      <c r="D12" s="1">
        <v>280</v>
      </c>
      <c r="E12" s="4">
        <f t="shared" si="1"/>
        <v>80.505600000000001</v>
      </c>
      <c r="G12" s="1">
        <v>280</v>
      </c>
      <c r="H12" s="5">
        <f t="shared" si="2"/>
        <v>201.26400000000001</v>
      </c>
      <c r="J12" s="1">
        <v>280</v>
      </c>
      <c r="K12" s="5">
        <f t="shared" si="3"/>
        <v>402.52800000000002</v>
      </c>
      <c r="M12" s="1">
        <v>280</v>
      </c>
      <c r="N12" s="5">
        <f t="shared" si="4"/>
        <v>1207.5840000000001</v>
      </c>
    </row>
    <row r="13" spans="1:14" ht="20.25">
      <c r="A13" s="1">
        <v>290</v>
      </c>
      <c r="B13" s="4">
        <f t="shared" si="0"/>
        <v>20.845199999999998</v>
      </c>
      <c r="D13" s="1">
        <v>290</v>
      </c>
      <c r="E13" s="4">
        <f t="shared" si="1"/>
        <v>83.380799999999994</v>
      </c>
      <c r="G13" s="1">
        <v>290</v>
      </c>
      <c r="H13" s="5">
        <f t="shared" si="2"/>
        <v>208.452</v>
      </c>
      <c r="J13" s="1">
        <v>290</v>
      </c>
      <c r="K13" s="5">
        <f t="shared" si="3"/>
        <v>416.904</v>
      </c>
      <c r="M13" s="1">
        <v>290</v>
      </c>
      <c r="N13" s="5">
        <f t="shared" si="4"/>
        <v>1250.712</v>
      </c>
    </row>
    <row r="14" spans="1:14" ht="20.25">
      <c r="A14" s="1">
        <v>300</v>
      </c>
      <c r="B14" s="4">
        <f t="shared" si="0"/>
        <v>21.564</v>
      </c>
      <c r="D14" s="1">
        <v>300</v>
      </c>
      <c r="E14" s="4">
        <f t="shared" si="1"/>
        <v>86.256</v>
      </c>
      <c r="G14" s="1">
        <v>300</v>
      </c>
      <c r="H14" s="5">
        <f t="shared" si="2"/>
        <v>215.64</v>
      </c>
      <c r="J14" s="1">
        <v>300</v>
      </c>
      <c r="K14" s="5">
        <f t="shared" si="3"/>
        <v>431.28</v>
      </c>
      <c r="M14" s="1">
        <v>300</v>
      </c>
      <c r="N14" s="5">
        <f t="shared" si="4"/>
        <v>1293.8399999999999</v>
      </c>
    </row>
    <row r="15" spans="1:14" ht="20.25">
      <c r="A15" s="1">
        <v>310</v>
      </c>
      <c r="B15" s="4">
        <f t="shared" si="0"/>
        <v>22.282799999999998</v>
      </c>
      <c r="D15" s="1">
        <v>310</v>
      </c>
      <c r="E15" s="4">
        <f t="shared" si="1"/>
        <v>89.131199999999993</v>
      </c>
      <c r="G15" s="1">
        <v>310</v>
      </c>
      <c r="H15" s="5">
        <f t="shared" si="2"/>
        <v>222.828</v>
      </c>
      <c r="J15" s="1">
        <v>310</v>
      </c>
      <c r="K15" s="5">
        <f t="shared" si="3"/>
        <v>445.65600000000001</v>
      </c>
      <c r="M15" s="1">
        <v>310</v>
      </c>
      <c r="N15" s="5">
        <f t="shared" si="4"/>
        <v>1336.9680000000001</v>
      </c>
    </row>
    <row r="16" spans="1:14" ht="20.25">
      <c r="A16" s="1">
        <v>320</v>
      </c>
      <c r="B16" s="4">
        <f t="shared" si="0"/>
        <v>23.0016</v>
      </c>
      <c r="D16" s="1">
        <v>320</v>
      </c>
      <c r="E16" s="4">
        <f t="shared" si="1"/>
        <v>92.006399999999999</v>
      </c>
      <c r="G16" s="1">
        <v>320</v>
      </c>
      <c r="H16" s="5">
        <f t="shared" si="2"/>
        <v>230.01599999999999</v>
      </c>
      <c r="J16" s="1">
        <v>320</v>
      </c>
      <c r="K16" s="5">
        <f t="shared" si="3"/>
        <v>460.03199999999998</v>
      </c>
      <c r="M16" s="1">
        <v>320</v>
      </c>
      <c r="N16" s="5">
        <f t="shared" si="4"/>
        <v>1380.096</v>
      </c>
    </row>
    <row r="17" spans="1:14" ht="20.25">
      <c r="A17" s="1">
        <v>330</v>
      </c>
      <c r="B17" s="4">
        <f t="shared" si="0"/>
        <v>23.720400000000001</v>
      </c>
      <c r="D17" s="1">
        <v>330</v>
      </c>
      <c r="E17" s="4">
        <f t="shared" si="1"/>
        <v>94.881600000000006</v>
      </c>
      <c r="G17" s="1">
        <v>330</v>
      </c>
      <c r="H17" s="5">
        <f t="shared" si="2"/>
        <v>237.20400000000001</v>
      </c>
      <c r="J17" s="1">
        <v>330</v>
      </c>
      <c r="K17" s="5">
        <f t="shared" si="3"/>
        <v>474.40800000000002</v>
      </c>
      <c r="M17" s="1">
        <v>330</v>
      </c>
      <c r="N17" s="5">
        <f t="shared" si="4"/>
        <v>1423.2239999999999</v>
      </c>
    </row>
    <row r="18" spans="1:14" ht="20.25">
      <c r="A18" s="1">
        <v>340</v>
      </c>
      <c r="B18" s="4">
        <f t="shared" si="0"/>
        <v>24.4392</v>
      </c>
      <c r="D18" s="1">
        <v>340</v>
      </c>
      <c r="E18" s="4">
        <f t="shared" si="1"/>
        <v>97.756799999999998</v>
      </c>
      <c r="G18" s="1">
        <v>340</v>
      </c>
      <c r="H18" s="5">
        <f t="shared" si="2"/>
        <v>244.392</v>
      </c>
      <c r="J18" s="1">
        <v>340</v>
      </c>
      <c r="K18" s="5">
        <f t="shared" si="3"/>
        <v>488.78399999999999</v>
      </c>
      <c r="M18" s="1">
        <v>340</v>
      </c>
      <c r="N18" s="5">
        <f t="shared" si="4"/>
        <v>1466.3520000000001</v>
      </c>
    </row>
    <row r="19" spans="1:14" ht="20.25">
      <c r="A19" s="1">
        <v>350</v>
      </c>
      <c r="B19" s="4">
        <f t="shared" si="0"/>
        <v>25.158000000000001</v>
      </c>
      <c r="D19" s="1">
        <v>350</v>
      </c>
      <c r="E19" s="4">
        <f t="shared" si="1"/>
        <v>100.63200000000001</v>
      </c>
      <c r="G19" s="1">
        <v>350</v>
      </c>
      <c r="H19" s="5">
        <f t="shared" si="2"/>
        <v>251.57999999999998</v>
      </c>
      <c r="J19" s="1">
        <v>350</v>
      </c>
      <c r="K19" s="5">
        <f t="shared" si="3"/>
        <v>503.15999999999997</v>
      </c>
      <c r="M19" s="1">
        <v>350</v>
      </c>
      <c r="N19" s="5">
        <f t="shared" si="4"/>
        <v>1509.48</v>
      </c>
    </row>
    <row r="20" spans="1:14" ht="20.25">
      <c r="A20" s="1">
        <v>360</v>
      </c>
      <c r="B20" s="4">
        <f t="shared" si="0"/>
        <v>25.876799999999999</v>
      </c>
      <c r="D20" s="1">
        <v>360</v>
      </c>
      <c r="E20" s="4">
        <f t="shared" si="1"/>
        <v>103.5072</v>
      </c>
      <c r="G20" s="1">
        <v>360</v>
      </c>
      <c r="H20" s="5">
        <f t="shared" si="2"/>
        <v>258.76799999999997</v>
      </c>
      <c r="J20" s="1">
        <v>360</v>
      </c>
      <c r="K20" s="5">
        <f t="shared" si="3"/>
        <v>517.53599999999994</v>
      </c>
      <c r="M20" s="1">
        <v>360</v>
      </c>
      <c r="N20" s="5">
        <f t="shared" si="4"/>
        <v>1552.6079999999999</v>
      </c>
    </row>
    <row r="21" spans="1:14" ht="20.25">
      <c r="A21" s="1">
        <v>370</v>
      </c>
      <c r="B21" s="4">
        <f t="shared" si="0"/>
        <v>26.595600000000001</v>
      </c>
      <c r="D21" s="1">
        <v>370</v>
      </c>
      <c r="E21" s="4">
        <f t="shared" si="1"/>
        <v>106.3824</v>
      </c>
      <c r="G21" s="1">
        <v>370</v>
      </c>
      <c r="H21" s="5">
        <f t="shared" si="2"/>
        <v>265.95600000000002</v>
      </c>
      <c r="J21" s="1">
        <v>370</v>
      </c>
      <c r="K21" s="5">
        <f t="shared" si="3"/>
        <v>531.91200000000003</v>
      </c>
      <c r="M21" s="1">
        <v>370</v>
      </c>
      <c r="N21" s="5">
        <f t="shared" si="4"/>
        <v>1595.7359999999999</v>
      </c>
    </row>
    <row r="22" spans="1:14" ht="20.25">
      <c r="A22" s="1">
        <v>380</v>
      </c>
      <c r="B22" s="4">
        <f t="shared" si="0"/>
        <v>27.314399999999999</v>
      </c>
      <c r="D22" s="1">
        <v>380</v>
      </c>
      <c r="E22" s="4">
        <f t="shared" si="1"/>
        <v>109.2576</v>
      </c>
      <c r="G22" s="1">
        <v>380</v>
      </c>
      <c r="H22" s="5">
        <f t="shared" si="2"/>
        <v>273.14400000000001</v>
      </c>
      <c r="J22" s="1">
        <v>380</v>
      </c>
      <c r="K22" s="5">
        <f t="shared" si="3"/>
        <v>546.28800000000001</v>
      </c>
      <c r="M22" s="1">
        <v>380</v>
      </c>
      <c r="N22" s="5">
        <f t="shared" si="4"/>
        <v>1638.864</v>
      </c>
    </row>
    <row r="23" spans="1:14" ht="20.25">
      <c r="A23" s="1">
        <v>390</v>
      </c>
      <c r="B23" s="4">
        <f t="shared" si="0"/>
        <v>28.033200000000001</v>
      </c>
      <c r="D23" s="1">
        <v>390</v>
      </c>
      <c r="E23" s="4">
        <f t="shared" si="1"/>
        <v>112.1328</v>
      </c>
      <c r="G23" s="1">
        <v>390</v>
      </c>
      <c r="H23" s="5">
        <f t="shared" si="2"/>
        <v>280.33199999999999</v>
      </c>
      <c r="J23" s="1">
        <v>390</v>
      </c>
      <c r="K23" s="5">
        <f t="shared" si="3"/>
        <v>560.66399999999999</v>
      </c>
      <c r="M23" s="1">
        <v>390</v>
      </c>
      <c r="N23" s="5">
        <f t="shared" si="4"/>
        <v>1681.992</v>
      </c>
    </row>
    <row r="24" spans="1:14" ht="20.25">
      <c r="A24" s="1">
        <v>400</v>
      </c>
      <c r="B24" s="4">
        <f t="shared" si="0"/>
        <v>28.751999999999999</v>
      </c>
      <c r="D24" s="1">
        <v>400</v>
      </c>
      <c r="E24" s="4">
        <f t="shared" si="1"/>
        <v>115.008</v>
      </c>
      <c r="G24" s="1">
        <v>400</v>
      </c>
      <c r="H24" s="5">
        <f t="shared" si="2"/>
        <v>287.52</v>
      </c>
      <c r="J24" s="1">
        <v>400</v>
      </c>
      <c r="K24" s="5">
        <f t="shared" si="3"/>
        <v>575.04</v>
      </c>
      <c r="M24" s="1">
        <v>400</v>
      </c>
      <c r="N24" s="5">
        <f t="shared" si="4"/>
        <v>1725.12</v>
      </c>
    </row>
    <row r="25" spans="1:14" ht="20.25">
      <c r="A25" s="1">
        <v>410</v>
      </c>
      <c r="B25" s="4">
        <f t="shared" si="0"/>
        <v>29.470800000000001</v>
      </c>
      <c r="D25" s="1">
        <v>410</v>
      </c>
      <c r="E25" s="4">
        <f t="shared" si="1"/>
        <v>117.8832</v>
      </c>
      <c r="G25" s="1">
        <v>410</v>
      </c>
      <c r="H25" s="5">
        <f t="shared" si="2"/>
        <v>294.70799999999997</v>
      </c>
      <c r="J25" s="1">
        <v>410</v>
      </c>
      <c r="K25" s="5">
        <f t="shared" si="3"/>
        <v>589.41599999999994</v>
      </c>
      <c r="M25" s="1">
        <v>410</v>
      </c>
      <c r="N25" s="5">
        <f t="shared" si="4"/>
        <v>1768.248</v>
      </c>
    </row>
    <row r="26" spans="1:14" ht="20.25">
      <c r="A26" s="1">
        <v>420</v>
      </c>
      <c r="B26" s="4">
        <f t="shared" si="0"/>
        <v>30.189599999999999</v>
      </c>
      <c r="D26" s="1">
        <v>420</v>
      </c>
      <c r="E26" s="4">
        <f t="shared" si="1"/>
        <v>120.75839999999999</v>
      </c>
      <c r="G26" s="1">
        <v>420</v>
      </c>
      <c r="H26" s="5">
        <f t="shared" si="2"/>
        <v>301.89600000000002</v>
      </c>
      <c r="J26" s="1">
        <v>420</v>
      </c>
      <c r="K26" s="5">
        <f t="shared" si="3"/>
        <v>603.79200000000003</v>
      </c>
      <c r="M26" s="1">
        <v>420</v>
      </c>
      <c r="N26" s="5">
        <f t="shared" si="4"/>
        <v>1811.376</v>
      </c>
    </row>
    <row r="27" spans="1:14" ht="20.25">
      <c r="A27" s="1">
        <v>430</v>
      </c>
      <c r="B27" s="4">
        <f t="shared" si="0"/>
        <v>30.9084</v>
      </c>
      <c r="D27" s="1">
        <v>430</v>
      </c>
      <c r="E27" s="4">
        <f t="shared" si="1"/>
        <v>123.6336</v>
      </c>
      <c r="G27" s="1">
        <v>430</v>
      </c>
      <c r="H27" s="5">
        <f t="shared" si="2"/>
        <v>309.084</v>
      </c>
      <c r="J27" s="1">
        <v>430</v>
      </c>
      <c r="K27" s="5">
        <f t="shared" si="3"/>
        <v>618.16800000000001</v>
      </c>
      <c r="M27" s="1">
        <v>430</v>
      </c>
      <c r="N27" s="5">
        <f t="shared" si="4"/>
        <v>1854.5039999999999</v>
      </c>
    </row>
    <row r="28" spans="1:14" ht="20.25">
      <c r="A28" s="1">
        <v>440</v>
      </c>
      <c r="B28" s="4">
        <f t="shared" si="0"/>
        <v>31.627199999999998</v>
      </c>
      <c r="D28" s="1">
        <v>440</v>
      </c>
      <c r="E28" s="4">
        <f t="shared" si="1"/>
        <v>126.50879999999999</v>
      </c>
      <c r="G28" s="1">
        <v>440</v>
      </c>
      <c r="H28" s="5">
        <f t="shared" si="2"/>
        <v>316.27199999999999</v>
      </c>
      <c r="J28" s="1">
        <v>440</v>
      </c>
      <c r="K28" s="5">
        <f t="shared" si="3"/>
        <v>632.54399999999998</v>
      </c>
      <c r="M28" s="1">
        <v>440</v>
      </c>
      <c r="N28" s="5">
        <f t="shared" si="4"/>
        <v>1897.6320000000001</v>
      </c>
    </row>
    <row r="29" spans="1:14" ht="20.25">
      <c r="A29" s="1">
        <v>450</v>
      </c>
      <c r="B29" s="4">
        <f t="shared" si="0"/>
        <v>32.345999999999997</v>
      </c>
      <c r="D29" s="1">
        <v>450</v>
      </c>
      <c r="E29" s="4">
        <f t="shared" si="1"/>
        <v>129.38399999999999</v>
      </c>
      <c r="G29" s="1">
        <v>450</v>
      </c>
      <c r="H29" s="5">
        <f t="shared" si="2"/>
        <v>323.45999999999998</v>
      </c>
      <c r="J29" s="1">
        <v>450</v>
      </c>
      <c r="K29" s="5">
        <f t="shared" si="3"/>
        <v>646.91999999999996</v>
      </c>
      <c r="M29" s="1">
        <v>450</v>
      </c>
      <c r="N29" s="5">
        <f t="shared" si="4"/>
        <v>1940.76</v>
      </c>
    </row>
    <row r="30" spans="1:14" ht="20.25">
      <c r="A30"/>
    </row>
    <row r="31" spans="1:14">
      <c r="A31" s="1" t="s">
        <v>7</v>
      </c>
    </row>
    <row r="32" spans="1:14" ht="20.25">
      <c r="A32" s="1" t="s">
        <v>8</v>
      </c>
    </row>
    <row r="33" spans="1:1" ht="20.25">
      <c r="A33" s="1" t="s">
        <v>9</v>
      </c>
    </row>
  </sheetData>
  <pageMargins left="0.25000000000000006" right="0.25000000000000006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/>
  <cols>
    <col min="1" max="1" width="4.375" customWidth="1"/>
    <col min="2" max="2" width="18.125" customWidth="1"/>
    <col min="3" max="3" width="8.375" customWidth="1"/>
    <col min="4" max="4" width="12.625" customWidth="1"/>
    <col min="5" max="5" width="16.375" customWidth="1"/>
    <col min="6" max="6" width="19.5" customWidth="1"/>
    <col min="7" max="8" width="10.625" customWidth="1"/>
  </cols>
  <sheetData>
    <row r="1" spans="1:8" ht="15.75">
      <c r="B1" t="s">
        <v>10</v>
      </c>
    </row>
    <row r="2" spans="1:8" ht="15.75"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</row>
    <row r="3" spans="1:8" ht="18">
      <c r="A3">
        <v>1</v>
      </c>
      <c r="B3" t="s">
        <v>17</v>
      </c>
      <c r="C3" s="6">
        <f t="shared" ref="C3:C35" si="0">D3/G3</f>
        <v>5.3976281304313893</v>
      </c>
      <c r="D3" s="7">
        <f t="shared" ref="D3:D35" si="1">F3/1.4376</f>
        <v>350.30606566499722</v>
      </c>
      <c r="E3" t="s">
        <v>18</v>
      </c>
      <c r="F3" s="8">
        <v>503.6</v>
      </c>
      <c r="G3" s="8">
        <v>64.900000000000006</v>
      </c>
      <c r="H3" t="s">
        <v>19</v>
      </c>
    </row>
    <row r="4" spans="1:8" ht="15.75">
      <c r="A4">
        <v>2</v>
      </c>
      <c r="B4" t="s">
        <v>20</v>
      </c>
      <c r="C4" s="6">
        <f t="shared" si="0"/>
        <v>5.0419848528391249</v>
      </c>
      <c r="D4" s="7">
        <f t="shared" si="1"/>
        <v>383.69504730105734</v>
      </c>
      <c r="E4" t="s">
        <v>21</v>
      </c>
      <c r="F4" s="8">
        <v>551.6</v>
      </c>
      <c r="G4" s="8">
        <v>76.099999999999994</v>
      </c>
      <c r="H4" t="s">
        <v>22</v>
      </c>
    </row>
    <row r="5" spans="1:8" ht="18">
      <c r="A5">
        <v>3</v>
      </c>
      <c r="B5" t="s">
        <v>23</v>
      </c>
      <c r="C5" s="6">
        <f t="shared" si="0"/>
        <v>4.7282115005931056</v>
      </c>
      <c r="D5" s="7">
        <f t="shared" si="1"/>
        <v>312.53478018920424</v>
      </c>
      <c r="E5" t="s">
        <v>24</v>
      </c>
      <c r="F5" s="8">
        <v>449.3</v>
      </c>
      <c r="G5" s="8">
        <v>66.099999999999994</v>
      </c>
    </row>
    <row r="6" spans="1:8" ht="15.75">
      <c r="A6">
        <v>4</v>
      </c>
      <c r="B6" t="s">
        <v>25</v>
      </c>
      <c r="C6" s="6">
        <f t="shared" si="0"/>
        <v>4.7231990275360429</v>
      </c>
      <c r="D6" s="7">
        <f t="shared" si="1"/>
        <v>332.98553144129102</v>
      </c>
      <c r="F6" s="8">
        <v>478.7</v>
      </c>
      <c r="G6" s="8">
        <v>70.5</v>
      </c>
      <c r="H6" t="s">
        <v>26</v>
      </c>
    </row>
    <row r="7" spans="1:8" ht="18">
      <c r="A7">
        <v>5</v>
      </c>
      <c r="B7" t="s">
        <v>27</v>
      </c>
      <c r="C7" s="6">
        <f t="shared" si="0"/>
        <v>4.6246692709703199</v>
      </c>
      <c r="D7" s="7">
        <f t="shared" si="1"/>
        <v>278.8675570395103</v>
      </c>
      <c r="E7" t="s">
        <v>28</v>
      </c>
      <c r="F7" s="8">
        <v>400.9</v>
      </c>
      <c r="G7" s="8">
        <v>60.3</v>
      </c>
      <c r="H7" t="s">
        <v>29</v>
      </c>
    </row>
    <row r="8" spans="1:8" ht="15.75">
      <c r="A8">
        <v>6</v>
      </c>
      <c r="B8" t="s">
        <v>30</v>
      </c>
      <c r="C8" s="6">
        <f t="shared" si="0"/>
        <v>4.466508508332601</v>
      </c>
      <c r="D8" s="7">
        <f t="shared" si="1"/>
        <v>280.05008347245411</v>
      </c>
      <c r="F8" s="8">
        <v>402.6</v>
      </c>
      <c r="G8" s="8">
        <v>62.7</v>
      </c>
    </row>
    <row r="9" spans="1:8" ht="15.75">
      <c r="A9">
        <v>7</v>
      </c>
      <c r="B9" t="s">
        <v>31</v>
      </c>
      <c r="C9" s="6">
        <f t="shared" si="0"/>
        <v>4.3549553148885369</v>
      </c>
      <c r="D9" s="7">
        <f t="shared" si="1"/>
        <v>305.7178631051753</v>
      </c>
      <c r="F9" s="8">
        <v>439.5</v>
      </c>
      <c r="G9" s="8">
        <v>70.2</v>
      </c>
    </row>
    <row r="10" spans="1:8" ht="18">
      <c r="A10">
        <v>1</v>
      </c>
      <c r="B10" s="9" t="s">
        <v>32</v>
      </c>
      <c r="C10" s="6">
        <f t="shared" si="0"/>
        <v>4.3524331868947836</v>
      </c>
      <c r="D10" s="7">
        <f t="shared" si="1"/>
        <v>292.91875347801891</v>
      </c>
      <c r="E10" t="s">
        <v>33</v>
      </c>
      <c r="F10" s="8">
        <v>421.1</v>
      </c>
      <c r="G10" s="8">
        <v>67.3</v>
      </c>
      <c r="H10" t="s">
        <v>34</v>
      </c>
    </row>
    <row r="11" spans="1:8" ht="15.75">
      <c r="A11">
        <v>8</v>
      </c>
      <c r="B11" t="s">
        <v>35</v>
      </c>
      <c r="C11" s="6">
        <f t="shared" si="0"/>
        <v>4.1383384545901789</v>
      </c>
      <c r="D11" s="7">
        <f t="shared" si="1"/>
        <v>285.54535336672234</v>
      </c>
      <c r="F11" s="8">
        <v>410.5</v>
      </c>
      <c r="G11" s="8">
        <v>69</v>
      </c>
    </row>
    <row r="12" spans="1:8" ht="15.75">
      <c r="A12">
        <v>9</v>
      </c>
      <c r="B12" t="s">
        <v>36</v>
      </c>
      <c r="C12" s="6">
        <f t="shared" si="0"/>
        <v>4.119136768417337</v>
      </c>
      <c r="D12" s="7">
        <f t="shared" si="1"/>
        <v>315.52587646076796</v>
      </c>
      <c r="F12" s="8">
        <v>453.6</v>
      </c>
      <c r="G12" s="8">
        <v>76.599999999999994</v>
      </c>
    </row>
    <row r="13" spans="1:8" ht="15.75">
      <c r="A13">
        <v>10</v>
      </c>
      <c r="B13" t="s">
        <v>37</v>
      </c>
      <c r="C13" s="6">
        <f t="shared" si="0"/>
        <v>4.0646727142292045</v>
      </c>
      <c r="D13" s="7">
        <f t="shared" si="1"/>
        <v>303.63105175292156</v>
      </c>
      <c r="F13" s="8">
        <v>436.5</v>
      </c>
      <c r="G13" s="8">
        <v>74.7</v>
      </c>
    </row>
    <row r="14" spans="1:8" ht="15.75">
      <c r="A14">
        <v>11</v>
      </c>
      <c r="B14" t="s">
        <v>38</v>
      </c>
      <c r="C14" s="6">
        <f t="shared" si="0"/>
        <v>4.0172285651327897</v>
      </c>
      <c r="D14" s="7">
        <f t="shared" si="1"/>
        <v>239.42682248191429</v>
      </c>
      <c r="E14" t="s">
        <v>39</v>
      </c>
      <c r="F14" s="8">
        <v>344.2</v>
      </c>
      <c r="G14" s="8">
        <v>59.6</v>
      </c>
      <c r="H14" t="s">
        <v>40</v>
      </c>
    </row>
    <row r="15" spans="1:8" ht="15.75">
      <c r="A15">
        <v>12</v>
      </c>
      <c r="B15" t="s">
        <v>41</v>
      </c>
      <c r="C15" s="6">
        <f t="shared" si="0"/>
        <v>3.9695289966603529</v>
      </c>
      <c r="D15" s="7">
        <f t="shared" si="1"/>
        <v>294.93600445186422</v>
      </c>
      <c r="E15" t="s">
        <v>42</v>
      </c>
      <c r="F15" s="8">
        <v>424</v>
      </c>
      <c r="G15" s="8">
        <v>74.3</v>
      </c>
    </row>
    <row r="16" spans="1:8" ht="15.75">
      <c r="A16">
        <v>13</v>
      </c>
      <c r="B16" t="s">
        <v>43</v>
      </c>
      <c r="C16" s="6">
        <f t="shared" si="0"/>
        <v>3.9467953836103655</v>
      </c>
      <c r="D16" s="7">
        <f t="shared" si="1"/>
        <v>290.48414023372288</v>
      </c>
      <c r="F16" s="8">
        <v>417.6</v>
      </c>
      <c r="G16" s="8">
        <v>73.599999999999994</v>
      </c>
    </row>
    <row r="17" spans="1:8" ht="15.75">
      <c r="A17">
        <v>14</v>
      </c>
      <c r="B17" t="s">
        <v>44</v>
      </c>
      <c r="C17" s="6">
        <f t="shared" si="0"/>
        <v>3.9428615446321968</v>
      </c>
      <c r="D17" s="7">
        <f t="shared" si="1"/>
        <v>330.41179744017808</v>
      </c>
      <c r="E17" t="s">
        <v>45</v>
      </c>
      <c r="F17" s="8">
        <v>475</v>
      </c>
      <c r="G17" s="8">
        <v>83.8</v>
      </c>
    </row>
    <row r="18" spans="1:8" ht="15.75">
      <c r="A18">
        <v>15</v>
      </c>
      <c r="B18" t="s">
        <v>46</v>
      </c>
      <c r="C18" s="6">
        <f t="shared" si="0"/>
        <v>3.9240236996301028</v>
      </c>
      <c r="D18" s="7">
        <f t="shared" si="1"/>
        <v>266.833611574847</v>
      </c>
      <c r="E18" t="s">
        <v>47</v>
      </c>
      <c r="F18" s="8">
        <v>383.6</v>
      </c>
      <c r="G18" s="8">
        <v>68</v>
      </c>
    </row>
    <row r="19" spans="1:8" ht="15.75">
      <c r="A19">
        <v>16</v>
      </c>
      <c r="B19" t="s">
        <v>48</v>
      </c>
      <c r="C19" s="6">
        <f t="shared" si="0"/>
        <v>3.8732152002697253</v>
      </c>
      <c r="D19" s="7">
        <f t="shared" si="1"/>
        <v>369.50473010573182</v>
      </c>
      <c r="E19" t="s">
        <v>49</v>
      </c>
      <c r="F19" s="8">
        <v>531.20000000000005</v>
      </c>
      <c r="G19" s="8">
        <v>95.4</v>
      </c>
      <c r="H19" t="s">
        <v>50</v>
      </c>
    </row>
    <row r="20" spans="1:8" ht="15.75">
      <c r="A20">
        <v>2</v>
      </c>
      <c r="B20" s="9" t="s">
        <v>51</v>
      </c>
      <c r="C20" s="6">
        <f t="shared" si="0"/>
        <v>3.8432109070673346</v>
      </c>
      <c r="D20" s="7">
        <f t="shared" si="1"/>
        <v>261.33834168057876</v>
      </c>
      <c r="F20" s="8">
        <v>375.7</v>
      </c>
      <c r="G20" s="8">
        <v>68</v>
      </c>
    </row>
    <row r="21" spans="1:8" ht="15.75">
      <c r="A21">
        <v>3</v>
      </c>
      <c r="B21" s="9" t="s">
        <v>52</v>
      </c>
      <c r="C21" s="6">
        <f t="shared" si="0"/>
        <v>3.6900932448389594</v>
      </c>
      <c r="D21" s="7">
        <f t="shared" si="1"/>
        <v>211.81135225375627</v>
      </c>
      <c r="F21" s="8">
        <v>304.5</v>
      </c>
      <c r="G21" s="8">
        <v>57.4</v>
      </c>
    </row>
    <row r="22" spans="1:8" ht="18">
      <c r="A22">
        <v>17</v>
      </c>
      <c r="B22" t="s">
        <v>53</v>
      </c>
      <c r="C22" s="6">
        <f t="shared" si="0"/>
        <v>3.6493243299362947</v>
      </c>
      <c r="D22" s="7">
        <f t="shared" si="1"/>
        <v>293.40567612687812</v>
      </c>
      <c r="E22" t="s">
        <v>54</v>
      </c>
      <c r="F22" s="8">
        <v>421.8</v>
      </c>
      <c r="G22" s="8">
        <v>80.400000000000006</v>
      </c>
    </row>
    <row r="23" spans="1:8" ht="15.75">
      <c r="A23">
        <v>18</v>
      </c>
      <c r="B23" t="s">
        <v>55</v>
      </c>
      <c r="C23" s="6">
        <f t="shared" si="0"/>
        <v>3.4955040428643978</v>
      </c>
      <c r="D23" s="7">
        <f t="shared" si="1"/>
        <v>319.83861992209239</v>
      </c>
      <c r="F23" s="8">
        <v>459.8</v>
      </c>
      <c r="G23" s="8">
        <v>91.5</v>
      </c>
    </row>
    <row r="24" spans="1:8" ht="15.75">
      <c r="A24">
        <v>4</v>
      </c>
      <c r="B24" s="9" t="s">
        <v>56</v>
      </c>
      <c r="C24" s="6">
        <f t="shared" si="0"/>
        <v>3.4759486710655323</v>
      </c>
      <c r="D24" s="7">
        <f t="shared" si="1"/>
        <v>233.58375069560378</v>
      </c>
      <c r="F24" s="8">
        <v>335.8</v>
      </c>
      <c r="G24" s="8">
        <v>67.2</v>
      </c>
    </row>
    <row r="25" spans="1:8" ht="15.75">
      <c r="A25">
        <v>19</v>
      </c>
      <c r="B25" t="s">
        <v>57</v>
      </c>
      <c r="C25" s="6">
        <f t="shared" si="0"/>
        <v>3.4609654082969823</v>
      </c>
      <c r="D25" s="7">
        <f t="shared" si="1"/>
        <v>268.22481914301613</v>
      </c>
      <c r="F25" s="8">
        <v>385.6</v>
      </c>
      <c r="G25" s="8">
        <v>77.5</v>
      </c>
      <c r="H25" t="s">
        <v>58</v>
      </c>
    </row>
    <row r="26" spans="1:8" ht="18">
      <c r="A26">
        <v>20</v>
      </c>
      <c r="B26" t="s">
        <v>59</v>
      </c>
      <c r="C26" s="6">
        <f t="shared" si="0"/>
        <v>3.4557661927330172</v>
      </c>
      <c r="D26" s="7">
        <f t="shared" si="1"/>
        <v>291.66666666666669</v>
      </c>
      <c r="E26" t="s">
        <v>60</v>
      </c>
      <c r="F26" s="8">
        <v>419.3</v>
      </c>
      <c r="G26" s="8">
        <v>84.4</v>
      </c>
    </row>
    <row r="27" spans="1:8" ht="15.75">
      <c r="A27">
        <v>21</v>
      </c>
      <c r="B27" t="s">
        <v>61</v>
      </c>
      <c r="C27" s="6">
        <f t="shared" si="0"/>
        <v>3.4259608307753062</v>
      </c>
      <c r="D27" s="7">
        <f t="shared" si="1"/>
        <v>265.51196438508623</v>
      </c>
      <c r="F27" s="8">
        <v>381.7</v>
      </c>
      <c r="G27" s="8">
        <v>77.5</v>
      </c>
    </row>
    <row r="28" spans="1:8" ht="15.75">
      <c r="A28">
        <v>22</v>
      </c>
      <c r="B28" t="s">
        <v>62</v>
      </c>
      <c r="C28" s="6">
        <f t="shared" si="0"/>
        <v>3.364925209424765</v>
      </c>
      <c r="D28" s="7">
        <f t="shared" si="1"/>
        <v>302.17028380634389</v>
      </c>
      <c r="E28" t="s">
        <v>63</v>
      </c>
      <c r="F28" s="8">
        <v>434.4</v>
      </c>
      <c r="G28" s="8">
        <v>89.8</v>
      </c>
    </row>
    <row r="29" spans="1:8" ht="15.75">
      <c r="A29">
        <v>23</v>
      </c>
      <c r="B29" t="s">
        <v>64</v>
      </c>
      <c r="C29" s="6">
        <f t="shared" si="0"/>
        <v>3.3165244505991782</v>
      </c>
      <c r="D29" s="7">
        <f t="shared" si="1"/>
        <v>274.27657206455206</v>
      </c>
      <c r="F29" s="8">
        <v>394.3</v>
      </c>
      <c r="G29" s="8">
        <v>82.7</v>
      </c>
    </row>
    <row r="30" spans="1:8" ht="18">
      <c r="A30">
        <v>24</v>
      </c>
      <c r="B30" t="s">
        <v>65</v>
      </c>
      <c r="C30" s="6">
        <f t="shared" si="0"/>
        <v>3.0900361886788543</v>
      </c>
      <c r="D30" s="7">
        <f t="shared" si="1"/>
        <v>248.74791318864777</v>
      </c>
      <c r="E30" t="s">
        <v>66</v>
      </c>
      <c r="F30" s="8">
        <v>357.6</v>
      </c>
      <c r="G30" s="8">
        <v>80.5</v>
      </c>
    </row>
    <row r="31" spans="1:8" ht="15.75">
      <c r="A31">
        <v>25</v>
      </c>
      <c r="B31" t="s">
        <v>67</v>
      </c>
      <c r="C31" s="6">
        <f t="shared" si="0"/>
        <v>3.0097313844860762</v>
      </c>
      <c r="D31" s="7">
        <f t="shared" si="1"/>
        <v>260.64273789649417</v>
      </c>
      <c r="F31" s="8">
        <v>374.7</v>
      </c>
      <c r="G31" s="8">
        <v>86.6</v>
      </c>
    </row>
    <row r="32" spans="1:8" ht="18">
      <c r="A32">
        <v>26</v>
      </c>
      <c r="B32" t="s">
        <v>68</v>
      </c>
      <c r="C32" s="6">
        <f t="shared" si="0"/>
        <v>2.9243959380824793</v>
      </c>
      <c r="D32" s="7">
        <f t="shared" si="1"/>
        <v>199.15136338341682</v>
      </c>
      <c r="E32" t="s">
        <v>69</v>
      </c>
      <c r="F32" s="8">
        <v>286.3</v>
      </c>
      <c r="G32" s="8">
        <v>68.099999999999994</v>
      </c>
    </row>
    <row r="33" spans="1:8" ht="15.75">
      <c r="A33">
        <v>27</v>
      </c>
      <c r="B33" t="s">
        <v>70</v>
      </c>
      <c r="C33" s="6">
        <f t="shared" si="0"/>
        <v>2.9154725187661441</v>
      </c>
      <c r="D33" s="7">
        <f t="shared" si="1"/>
        <v>240.81803005008348</v>
      </c>
      <c r="E33" t="s">
        <v>71</v>
      </c>
      <c r="F33" s="8">
        <v>346.2</v>
      </c>
      <c r="G33" s="8">
        <v>82.6</v>
      </c>
    </row>
    <row r="34" spans="1:8" ht="15.75">
      <c r="A34">
        <v>28</v>
      </c>
      <c r="B34" t="s">
        <v>72</v>
      </c>
      <c r="C34" s="6">
        <f t="shared" si="0"/>
        <v>2.8496745353083526</v>
      </c>
      <c r="D34" s="7">
        <f t="shared" si="1"/>
        <v>223.98441847523651</v>
      </c>
      <c r="F34" s="8">
        <v>322</v>
      </c>
      <c r="G34" s="8">
        <v>78.599999999999994</v>
      </c>
    </row>
    <row r="35" spans="1:8" ht="15.75">
      <c r="A35">
        <v>5</v>
      </c>
      <c r="B35" s="9" t="s">
        <v>73</v>
      </c>
      <c r="C35" s="6">
        <f t="shared" si="0"/>
        <v>2.6202674956344869</v>
      </c>
      <c r="D35" s="7">
        <f t="shared" si="1"/>
        <v>189.9693934335003</v>
      </c>
      <c r="F35" s="8">
        <v>273.10000000000002</v>
      </c>
      <c r="G35" s="8">
        <v>72.5</v>
      </c>
      <c r="H35" t="s">
        <v>74</v>
      </c>
    </row>
  </sheetData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/>
  </sheetViews>
  <sheetFormatPr defaultRowHeight="15"/>
  <cols>
    <col min="1" max="1" width="6.75" customWidth="1"/>
    <col min="2" max="2" width="19.625" customWidth="1"/>
    <col min="3" max="3" width="10.625" customWidth="1"/>
    <col min="4" max="4" width="13.5" customWidth="1"/>
    <col min="5" max="5" width="11.875" customWidth="1"/>
    <col min="6" max="6" width="19" customWidth="1"/>
    <col min="7" max="7" width="9.75" customWidth="1"/>
    <col min="8" max="8" width="10.625" customWidth="1"/>
  </cols>
  <sheetData>
    <row r="1" spans="1:8" ht="15.75">
      <c r="B1" t="s">
        <v>75</v>
      </c>
    </row>
    <row r="2" spans="1:8" ht="15.75">
      <c r="C2" t="s">
        <v>11</v>
      </c>
      <c r="D2" t="s">
        <v>12</v>
      </c>
      <c r="E2" t="s">
        <v>13</v>
      </c>
      <c r="F2" t="s">
        <v>14</v>
      </c>
      <c r="G2" t="s">
        <v>76</v>
      </c>
      <c r="H2" s="8" t="s">
        <v>77</v>
      </c>
    </row>
    <row r="3" spans="1:8" ht="15.75">
      <c r="A3" t="s">
        <v>78</v>
      </c>
    </row>
    <row r="4" spans="1:8" ht="18">
      <c r="A4" s="8">
        <v>1</v>
      </c>
      <c r="B4" t="s">
        <v>17</v>
      </c>
      <c r="C4" s="6">
        <f t="shared" ref="C4:C32" si="0">D4/G4</f>
        <v>5.4523871887200626</v>
      </c>
      <c r="D4" s="7">
        <f t="shared" ref="D4:D34" si="1">F4/1.4376</f>
        <v>344.04563160823596</v>
      </c>
      <c r="E4" s="8" t="s">
        <v>18</v>
      </c>
      <c r="F4" s="8">
        <v>494.6</v>
      </c>
      <c r="G4" s="8">
        <v>63.1</v>
      </c>
      <c r="H4" t="s">
        <v>79</v>
      </c>
    </row>
    <row r="5" spans="1:8" ht="15.75">
      <c r="A5" s="8">
        <v>2</v>
      </c>
      <c r="B5" t="s">
        <v>20</v>
      </c>
      <c r="C5" s="6">
        <f t="shared" si="0"/>
        <v>5.2829752328917605</v>
      </c>
      <c r="D5" s="7">
        <f t="shared" si="1"/>
        <v>406.78909293266554</v>
      </c>
      <c r="E5" s="8"/>
      <c r="F5" s="8">
        <v>584.79999999999995</v>
      </c>
      <c r="G5" s="8">
        <v>77</v>
      </c>
      <c r="H5" t="s">
        <v>80</v>
      </c>
    </row>
    <row r="6" spans="1:8" ht="15.75">
      <c r="A6" s="8">
        <v>3</v>
      </c>
      <c r="B6" t="s">
        <v>81</v>
      </c>
      <c r="C6" s="6">
        <f t="shared" si="0"/>
        <v>4.8746679784284837</v>
      </c>
      <c r="D6" s="7">
        <f t="shared" si="1"/>
        <v>373.88703394546468</v>
      </c>
      <c r="E6" s="8"/>
      <c r="F6" s="8">
        <v>537.5</v>
      </c>
      <c r="G6" s="8">
        <v>76.7</v>
      </c>
      <c r="H6" t="s">
        <v>82</v>
      </c>
    </row>
    <row r="7" spans="1:8" ht="18">
      <c r="A7" s="8">
        <v>4</v>
      </c>
      <c r="B7" t="s">
        <v>23</v>
      </c>
      <c r="C7" s="6">
        <f t="shared" si="0"/>
        <v>4.8681530259623376</v>
      </c>
      <c r="D7" s="7">
        <f t="shared" si="1"/>
        <v>315.45631608235948</v>
      </c>
      <c r="E7" s="8" t="s">
        <v>83</v>
      </c>
      <c r="F7" s="8">
        <v>453.5</v>
      </c>
      <c r="G7" s="8">
        <v>64.8</v>
      </c>
      <c r="H7" t="s">
        <v>84</v>
      </c>
    </row>
    <row r="8" spans="1:8" ht="15.75">
      <c r="A8" s="8">
        <v>5</v>
      </c>
      <c r="B8" t="s">
        <v>37</v>
      </c>
      <c r="C8" s="6">
        <f t="shared" si="0"/>
        <v>4.7642656981266596</v>
      </c>
      <c r="D8" s="7">
        <f t="shared" si="1"/>
        <v>347.3149693934335</v>
      </c>
      <c r="E8" s="8"/>
      <c r="F8" s="8">
        <v>499.3</v>
      </c>
      <c r="G8" s="8">
        <v>72.900000000000006</v>
      </c>
      <c r="H8" t="s">
        <v>85</v>
      </c>
    </row>
    <row r="9" spans="1:8" ht="15.75">
      <c r="A9" s="8">
        <v>6</v>
      </c>
      <c r="B9" t="s">
        <v>86</v>
      </c>
      <c r="C9" s="6">
        <f t="shared" si="0"/>
        <v>4.6838070631091311</v>
      </c>
      <c r="D9" s="7">
        <f t="shared" si="1"/>
        <v>289.92765720645519</v>
      </c>
      <c r="E9" s="8"/>
      <c r="F9" s="8">
        <v>416.8</v>
      </c>
      <c r="G9" s="8">
        <v>61.9</v>
      </c>
      <c r="H9" t="s">
        <v>87</v>
      </c>
    </row>
    <row r="10" spans="1:8" ht="18">
      <c r="A10" s="8">
        <v>1</v>
      </c>
      <c r="B10" s="9" t="s">
        <v>32</v>
      </c>
      <c r="C10" s="6">
        <f t="shared" si="0"/>
        <v>4.5958039168359575</v>
      </c>
      <c r="D10" s="7">
        <f t="shared" si="1"/>
        <v>305.16138007790761</v>
      </c>
      <c r="E10" s="8" t="s">
        <v>33</v>
      </c>
      <c r="F10" s="8">
        <v>438.7</v>
      </c>
      <c r="G10" s="8">
        <v>66.400000000000006</v>
      </c>
      <c r="H10" t="s">
        <v>88</v>
      </c>
    </row>
    <row r="11" spans="1:8" ht="15.75">
      <c r="A11" s="8">
        <v>7</v>
      </c>
      <c r="B11" t="s">
        <v>89</v>
      </c>
      <c r="C11" s="6">
        <f t="shared" si="0"/>
        <v>4.5812958815137215</v>
      </c>
      <c r="D11" s="7">
        <f t="shared" si="1"/>
        <v>348.63661658319421</v>
      </c>
      <c r="E11" s="8"/>
      <c r="F11" s="8">
        <v>501.2</v>
      </c>
      <c r="G11" s="8">
        <v>76.099999999999994</v>
      </c>
      <c r="H11" t="s">
        <v>90</v>
      </c>
    </row>
    <row r="12" spans="1:8" ht="15.75">
      <c r="A12" s="8">
        <v>8</v>
      </c>
      <c r="B12" t="s">
        <v>91</v>
      </c>
      <c r="C12" s="6">
        <f t="shared" si="0"/>
        <v>4.4769191411699856</v>
      </c>
      <c r="D12" s="7">
        <f t="shared" si="1"/>
        <v>377.85197551474681</v>
      </c>
      <c r="E12" s="8"/>
      <c r="F12" s="8">
        <v>543.20000000000005</v>
      </c>
      <c r="G12" s="8">
        <v>84.4</v>
      </c>
      <c r="H12" t="s">
        <v>92</v>
      </c>
    </row>
    <row r="13" spans="1:8" ht="15.75">
      <c r="A13" s="8">
        <v>9</v>
      </c>
      <c r="B13" t="s">
        <v>93</v>
      </c>
      <c r="C13" s="6">
        <f t="shared" si="0"/>
        <v>4.0929326655537013</v>
      </c>
      <c r="D13" s="7">
        <f t="shared" si="1"/>
        <v>306.96994991652758</v>
      </c>
      <c r="E13" s="8"/>
      <c r="F13" s="8">
        <v>441.3</v>
      </c>
      <c r="G13" s="8">
        <v>75</v>
      </c>
      <c r="H13" t="s">
        <v>94</v>
      </c>
    </row>
    <row r="14" spans="1:8" ht="15.75">
      <c r="A14" s="8">
        <v>2</v>
      </c>
      <c r="B14" s="9" t="s">
        <v>52</v>
      </c>
      <c r="C14" s="6">
        <f t="shared" si="0"/>
        <v>4.0734086000207501</v>
      </c>
      <c r="D14" s="7">
        <f t="shared" si="1"/>
        <v>240.33110740122427</v>
      </c>
      <c r="E14" s="8"/>
      <c r="F14" s="8">
        <v>345.5</v>
      </c>
      <c r="G14" s="8">
        <v>59</v>
      </c>
      <c r="H14" t="s">
        <v>95</v>
      </c>
    </row>
    <row r="15" spans="1:8" ht="15.75">
      <c r="A15" s="8">
        <v>10</v>
      </c>
      <c r="B15" t="s">
        <v>96</v>
      </c>
      <c r="C15" s="6">
        <f t="shared" si="0"/>
        <v>4.0726617616760477</v>
      </c>
      <c r="D15" s="7">
        <f t="shared" si="1"/>
        <v>331.10740122426267</v>
      </c>
      <c r="E15" s="8"/>
      <c r="F15" s="8">
        <v>476</v>
      </c>
      <c r="G15" s="8">
        <v>81.3</v>
      </c>
      <c r="H15" t="s">
        <v>97</v>
      </c>
    </row>
    <row r="16" spans="1:8" ht="15.75">
      <c r="A16" s="8">
        <v>11</v>
      </c>
      <c r="B16" t="s">
        <v>98</v>
      </c>
      <c r="C16" s="6">
        <f t="shared" si="0"/>
        <v>3.9898944322984389</v>
      </c>
      <c r="D16" s="7">
        <f t="shared" si="1"/>
        <v>324.77740678909294</v>
      </c>
      <c r="E16" s="8"/>
      <c r="F16" s="8">
        <v>466.9</v>
      </c>
      <c r="G16" s="8">
        <v>81.400000000000006</v>
      </c>
      <c r="H16" t="s">
        <v>99</v>
      </c>
    </row>
    <row r="17" spans="1:8" ht="15.75">
      <c r="A17" s="8">
        <v>3</v>
      </c>
      <c r="B17" s="9" t="s">
        <v>100</v>
      </c>
      <c r="C17" s="6">
        <f t="shared" si="0"/>
        <v>3.9871585722719107</v>
      </c>
      <c r="D17" s="7">
        <f t="shared" si="1"/>
        <v>209.72454090150251</v>
      </c>
      <c r="E17" s="8"/>
      <c r="F17" s="8">
        <v>301.5</v>
      </c>
      <c r="G17" s="8">
        <v>52.6</v>
      </c>
      <c r="H17" t="s">
        <v>101</v>
      </c>
    </row>
    <row r="18" spans="1:8" ht="18">
      <c r="A18" s="8">
        <v>12</v>
      </c>
      <c r="B18" t="s">
        <v>102</v>
      </c>
      <c r="C18" s="6">
        <f t="shared" si="0"/>
        <v>3.8739317370128563</v>
      </c>
      <c r="D18" s="7">
        <f t="shared" si="1"/>
        <v>268.85086254869225</v>
      </c>
      <c r="E18" s="8" t="s">
        <v>103</v>
      </c>
      <c r="F18" s="8">
        <v>386.5</v>
      </c>
      <c r="G18" s="8">
        <v>69.400000000000006</v>
      </c>
      <c r="H18" t="s">
        <v>104</v>
      </c>
    </row>
    <row r="19" spans="1:8" ht="18">
      <c r="A19" s="8">
        <v>13</v>
      </c>
      <c r="B19" t="s">
        <v>53</v>
      </c>
      <c r="C19" s="6">
        <f t="shared" si="0"/>
        <v>3.8293698113636103</v>
      </c>
      <c r="D19" s="7">
        <f t="shared" si="1"/>
        <v>300.22259321090706</v>
      </c>
      <c r="E19" s="8" t="s">
        <v>54</v>
      </c>
      <c r="F19" s="8">
        <v>431.6</v>
      </c>
      <c r="G19" s="8">
        <v>78.400000000000006</v>
      </c>
      <c r="H19" t="s">
        <v>105</v>
      </c>
    </row>
    <row r="20" spans="1:8" ht="15.75">
      <c r="A20" s="8">
        <v>14</v>
      </c>
      <c r="B20" t="s">
        <v>64</v>
      </c>
      <c r="C20" s="6">
        <f t="shared" si="0"/>
        <v>3.7462637329681203</v>
      </c>
      <c r="D20" s="7">
        <f t="shared" si="1"/>
        <v>312.81302170283806</v>
      </c>
      <c r="E20" s="8" t="s">
        <v>106</v>
      </c>
      <c r="F20" s="8">
        <v>449.7</v>
      </c>
      <c r="G20" s="8">
        <v>83.5</v>
      </c>
      <c r="H20" t="s">
        <v>107</v>
      </c>
    </row>
    <row r="21" spans="1:8" ht="15.75">
      <c r="A21" s="8">
        <v>4</v>
      </c>
      <c r="B21" s="9" t="s">
        <v>56</v>
      </c>
      <c r="C21" s="6">
        <f t="shared" si="0"/>
        <v>3.7395163310817683</v>
      </c>
      <c r="D21" s="7">
        <f t="shared" si="1"/>
        <v>251.66944908180301</v>
      </c>
      <c r="E21" s="8"/>
      <c r="F21" s="8">
        <v>361.8</v>
      </c>
      <c r="G21" s="8">
        <v>67.3</v>
      </c>
      <c r="H21" t="s">
        <v>108</v>
      </c>
    </row>
    <row r="22" spans="1:8" ht="15.75">
      <c r="A22" s="8">
        <v>15</v>
      </c>
      <c r="B22" t="s">
        <v>61</v>
      </c>
      <c r="C22" s="6">
        <f t="shared" si="0"/>
        <v>3.6783236750022579</v>
      </c>
      <c r="D22" s="7">
        <f t="shared" si="1"/>
        <v>281.02392877017252</v>
      </c>
      <c r="E22" s="8"/>
      <c r="F22" s="8">
        <v>404</v>
      </c>
      <c r="G22" s="8">
        <v>76.400000000000006</v>
      </c>
      <c r="H22" t="s">
        <v>109</v>
      </c>
    </row>
    <row r="23" spans="1:8" ht="18">
      <c r="A23" s="8">
        <v>16</v>
      </c>
      <c r="B23" t="s">
        <v>59</v>
      </c>
      <c r="C23" s="6">
        <f t="shared" si="0"/>
        <v>3.5239626234273547</v>
      </c>
      <c r="D23" s="7">
        <f t="shared" si="1"/>
        <v>304.11797440178071</v>
      </c>
      <c r="E23" s="8" t="s">
        <v>110</v>
      </c>
      <c r="F23" s="8">
        <v>437.2</v>
      </c>
      <c r="G23" s="8">
        <v>86.3</v>
      </c>
      <c r="H23" t="s">
        <v>111</v>
      </c>
    </row>
    <row r="24" spans="1:8" ht="15.75">
      <c r="A24" s="8">
        <v>17</v>
      </c>
      <c r="B24" t="s">
        <v>112</v>
      </c>
      <c r="C24" s="6">
        <f t="shared" si="0"/>
        <v>3.4390651085141903</v>
      </c>
      <c r="D24" s="7">
        <f t="shared" si="1"/>
        <v>257.92988313856426</v>
      </c>
      <c r="E24" s="8" t="s">
        <v>113</v>
      </c>
      <c r="F24" s="8">
        <v>370.8</v>
      </c>
      <c r="G24" s="8">
        <v>75</v>
      </c>
      <c r="H24" t="s">
        <v>114</v>
      </c>
    </row>
    <row r="25" spans="1:8" ht="15.75">
      <c r="A25" s="8">
        <v>18</v>
      </c>
      <c r="B25" t="s">
        <v>62</v>
      </c>
      <c r="C25" s="6">
        <f t="shared" si="0"/>
        <v>3.4137599103458296</v>
      </c>
      <c r="D25" s="7">
        <f t="shared" si="1"/>
        <v>295.63160823594882</v>
      </c>
      <c r="E25" s="8" t="s">
        <v>63</v>
      </c>
      <c r="F25" s="8">
        <v>425</v>
      </c>
      <c r="G25" s="8">
        <v>86.6</v>
      </c>
      <c r="H25" t="s">
        <v>115</v>
      </c>
    </row>
    <row r="26" spans="1:8" ht="15.75">
      <c r="A26" s="8">
        <v>19</v>
      </c>
      <c r="B26" t="s">
        <v>116</v>
      </c>
      <c r="C26" s="6">
        <f t="shared" si="0"/>
        <v>3.3729847308033172</v>
      </c>
      <c r="D26" s="7">
        <f t="shared" si="1"/>
        <v>236.78352810239286</v>
      </c>
      <c r="E26" s="8"/>
      <c r="F26" s="8">
        <v>340.4</v>
      </c>
      <c r="G26" s="8">
        <v>70.2</v>
      </c>
      <c r="H26" t="s">
        <v>117</v>
      </c>
    </row>
    <row r="27" spans="1:8" ht="15.75">
      <c r="A27" s="8">
        <v>20</v>
      </c>
      <c r="B27" t="s">
        <v>118</v>
      </c>
      <c r="C27" s="6">
        <f t="shared" si="0"/>
        <v>3.3207519779342385</v>
      </c>
      <c r="D27" s="7">
        <f t="shared" si="1"/>
        <v>267.3205342237062</v>
      </c>
      <c r="E27" s="8" t="s">
        <v>119</v>
      </c>
      <c r="F27" s="8">
        <v>384.3</v>
      </c>
      <c r="G27" s="8">
        <v>80.5</v>
      </c>
      <c r="H27" t="s">
        <v>120</v>
      </c>
    </row>
    <row r="28" spans="1:8" ht="15.75">
      <c r="A28" s="8">
        <v>5</v>
      </c>
      <c r="B28" s="9" t="s">
        <v>121</v>
      </c>
      <c r="C28" s="6">
        <f t="shared" si="0"/>
        <v>3.2897697115287494</v>
      </c>
      <c r="D28" s="7">
        <f t="shared" si="1"/>
        <v>199.36004451864221</v>
      </c>
      <c r="E28" s="8"/>
      <c r="F28" s="8">
        <v>286.60000000000002</v>
      </c>
      <c r="G28" s="8">
        <v>60.6</v>
      </c>
      <c r="H28" t="s">
        <v>122</v>
      </c>
    </row>
    <row r="29" spans="1:8" ht="18">
      <c r="A29" s="8">
        <v>21</v>
      </c>
      <c r="B29" t="s">
        <v>70</v>
      </c>
      <c r="C29" s="6">
        <f t="shared" si="0"/>
        <v>3.1391350256124881</v>
      </c>
      <c r="D29" s="7">
        <f t="shared" si="1"/>
        <v>244.85253199777407</v>
      </c>
      <c r="E29" s="8" t="s">
        <v>123</v>
      </c>
      <c r="F29" s="8">
        <v>352</v>
      </c>
      <c r="G29" s="8">
        <v>78</v>
      </c>
      <c r="H29" t="s">
        <v>124</v>
      </c>
    </row>
    <row r="30" spans="1:8" ht="15.75">
      <c r="A30" s="8">
        <v>6</v>
      </c>
      <c r="B30" s="9" t="s">
        <v>73</v>
      </c>
      <c r="C30" s="6">
        <f t="shared" si="0"/>
        <v>3.1286527020296195</v>
      </c>
      <c r="D30" s="7">
        <f t="shared" si="1"/>
        <v>208.68113522537564</v>
      </c>
      <c r="E30" s="8"/>
      <c r="F30" s="8">
        <v>300</v>
      </c>
      <c r="G30" s="8">
        <v>66.7</v>
      </c>
      <c r="H30" t="s">
        <v>125</v>
      </c>
    </row>
    <row r="31" spans="1:8" ht="15.75">
      <c r="A31" s="8">
        <v>22</v>
      </c>
      <c r="B31" t="s">
        <v>72</v>
      </c>
      <c r="C31" s="6">
        <f t="shared" si="0"/>
        <v>3.061890927916052</v>
      </c>
      <c r="D31" s="7">
        <f t="shared" si="1"/>
        <v>241.58319421257653</v>
      </c>
      <c r="E31" s="8"/>
      <c r="F31" s="8">
        <v>347.3</v>
      </c>
      <c r="G31" s="8">
        <v>78.900000000000006</v>
      </c>
      <c r="H31" t="s">
        <v>126</v>
      </c>
    </row>
    <row r="32" spans="1:8" ht="15.75">
      <c r="A32" s="8">
        <v>23</v>
      </c>
      <c r="B32" t="s">
        <v>127</v>
      </c>
      <c r="C32" s="6">
        <f t="shared" si="0"/>
        <v>2.5246146110964665</v>
      </c>
      <c r="D32" s="7">
        <f t="shared" si="1"/>
        <v>230.24485253199776</v>
      </c>
      <c r="E32" s="8"/>
      <c r="F32" s="8">
        <v>331</v>
      </c>
      <c r="G32" s="8">
        <v>91.2</v>
      </c>
      <c r="H32" t="s">
        <v>128</v>
      </c>
    </row>
    <row r="33" spans="1:8" ht="18">
      <c r="A33" s="8">
        <v>7</v>
      </c>
      <c r="B33" s="9" t="s">
        <v>129</v>
      </c>
      <c r="C33" s="6" t="s">
        <v>130</v>
      </c>
      <c r="D33" s="7">
        <f t="shared" si="1"/>
        <v>135.01669449081803</v>
      </c>
      <c r="E33" s="8" t="s">
        <v>131</v>
      </c>
      <c r="F33" s="8">
        <v>194.1</v>
      </c>
      <c r="G33" s="8"/>
      <c r="H33" t="s">
        <v>132</v>
      </c>
    </row>
    <row r="34" spans="1:8" ht="18">
      <c r="A34" s="8">
        <v>8</v>
      </c>
      <c r="B34" s="9" t="s">
        <v>133</v>
      </c>
      <c r="C34" s="6">
        <f>D34/G34</f>
        <v>1.847022470162486</v>
      </c>
      <c r="D34" s="7">
        <f t="shared" si="1"/>
        <v>118.94824707846411</v>
      </c>
      <c r="E34" s="8" t="s">
        <v>134</v>
      </c>
      <c r="F34" s="8">
        <v>171</v>
      </c>
      <c r="G34" s="8">
        <v>64.400000000000006</v>
      </c>
      <c r="H34" t="s">
        <v>135</v>
      </c>
    </row>
    <row r="35" spans="1:8" ht="15.75">
      <c r="C35" s="6"/>
      <c r="D35" s="7"/>
    </row>
    <row r="36" spans="1:8" ht="15.75">
      <c r="C36" s="6"/>
      <c r="D36" s="7"/>
    </row>
    <row r="37" spans="1:8" ht="15.75">
      <c r="B37" t="s">
        <v>136</v>
      </c>
      <c r="C37" s="6"/>
      <c r="D37" s="7"/>
    </row>
    <row r="38" spans="1:8" ht="15.75">
      <c r="B38" t="s">
        <v>137</v>
      </c>
      <c r="C38" s="6">
        <f>D38/G38</f>
        <v>4.1004012535512402</v>
      </c>
      <c r="D38" s="7">
        <f>F38/1.4376</f>
        <v>389.53811908736782</v>
      </c>
      <c r="F38" s="8">
        <v>560</v>
      </c>
      <c r="G38" s="8">
        <v>95</v>
      </c>
    </row>
    <row r="39" spans="1:8" ht="15.75">
      <c r="D39" s="7"/>
    </row>
  </sheetData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&amp;CSida &amp;P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5"/>
  <cols>
    <col min="1" max="1" width="10.625" customWidth="1"/>
    <col min="2" max="2" width="20.125" customWidth="1"/>
    <col min="3" max="3" width="14.75" customWidth="1"/>
    <col min="4" max="5" width="10.625" customWidth="1"/>
    <col min="6" max="6" width="14.75" customWidth="1"/>
    <col min="7" max="9" width="10.625" customWidth="1"/>
  </cols>
  <sheetData>
    <row r="1" spans="1:9" ht="15.75">
      <c r="B1" t="s">
        <v>138</v>
      </c>
    </row>
    <row r="2" spans="1:9" ht="15.75">
      <c r="D2" t="s">
        <v>11</v>
      </c>
      <c r="E2" t="s">
        <v>12</v>
      </c>
      <c r="F2" t="s">
        <v>13</v>
      </c>
      <c r="G2" t="s">
        <v>14</v>
      </c>
      <c r="H2" t="s">
        <v>76</v>
      </c>
      <c r="I2" s="8" t="s">
        <v>77</v>
      </c>
    </row>
    <row r="3" spans="1:9" ht="15.75">
      <c r="A3" t="s">
        <v>78</v>
      </c>
    </row>
    <row r="4" spans="1:9" ht="15.75">
      <c r="A4" s="8">
        <v>1</v>
      </c>
      <c r="B4" t="s">
        <v>17</v>
      </c>
      <c r="C4" t="s">
        <v>139</v>
      </c>
      <c r="D4" s="6">
        <f t="shared" ref="D4:D38" si="0">E4/H4</f>
        <v>5.7596864187661057</v>
      </c>
      <c r="E4" s="7">
        <f t="shared" ref="E4:E38" si="1">G4/1.4376</f>
        <v>368.04396215915415</v>
      </c>
      <c r="F4" s="8" t="s">
        <v>140</v>
      </c>
      <c r="G4" s="8">
        <v>529.1</v>
      </c>
      <c r="H4" s="8">
        <v>63.9</v>
      </c>
      <c r="I4" t="s">
        <v>141</v>
      </c>
    </row>
    <row r="5" spans="1:9" ht="15.75">
      <c r="A5" s="8">
        <v>2</v>
      </c>
      <c r="B5" t="s">
        <v>20</v>
      </c>
      <c r="C5" t="s">
        <v>142</v>
      </c>
      <c r="D5" s="6">
        <f t="shared" si="0"/>
        <v>5.1601980061176764</v>
      </c>
      <c r="E5" s="7">
        <f t="shared" si="1"/>
        <v>394.75514746800224</v>
      </c>
      <c r="F5" s="8" t="s">
        <v>143</v>
      </c>
      <c r="G5" s="8">
        <v>567.5</v>
      </c>
      <c r="H5" s="8">
        <v>76.5</v>
      </c>
      <c r="I5" t="s">
        <v>144</v>
      </c>
    </row>
    <row r="6" spans="1:9" ht="15.75">
      <c r="A6" s="8">
        <v>3</v>
      </c>
      <c r="B6" t="s">
        <v>25</v>
      </c>
      <c r="C6" t="s">
        <v>145</v>
      </c>
      <c r="D6" s="6">
        <f t="shared" si="0"/>
        <v>5.091100109377698</v>
      </c>
      <c r="E6" s="7">
        <f t="shared" si="1"/>
        <v>354.34056761268778</v>
      </c>
      <c r="F6" s="8"/>
      <c r="G6" s="8">
        <v>509.4</v>
      </c>
      <c r="H6" s="8">
        <v>69.599999999999994</v>
      </c>
      <c r="I6" t="s">
        <v>146</v>
      </c>
    </row>
    <row r="7" spans="1:9" ht="15.75">
      <c r="A7" s="8">
        <v>4</v>
      </c>
      <c r="B7" t="s">
        <v>147</v>
      </c>
      <c r="C7" t="s">
        <v>142</v>
      </c>
      <c r="D7" s="6">
        <f t="shared" si="0"/>
        <v>4.9107550727165501</v>
      </c>
      <c r="E7" s="7">
        <f t="shared" si="1"/>
        <v>329.02058987200888</v>
      </c>
      <c r="F7" s="8" t="s">
        <v>148</v>
      </c>
      <c r="G7" s="8">
        <v>473</v>
      </c>
      <c r="H7" s="8">
        <v>67</v>
      </c>
      <c r="I7" t="s">
        <v>149</v>
      </c>
    </row>
    <row r="8" spans="1:9" ht="18">
      <c r="A8" s="8">
        <v>5</v>
      </c>
      <c r="B8" t="s">
        <v>23</v>
      </c>
      <c r="C8" t="s">
        <v>150</v>
      </c>
      <c r="D8" s="6">
        <f t="shared" si="0"/>
        <v>4.8820881918417358</v>
      </c>
      <c r="E8" s="7">
        <f t="shared" si="1"/>
        <v>316.84752365052867</v>
      </c>
      <c r="F8" s="8" t="s">
        <v>24</v>
      </c>
      <c r="G8" s="8">
        <v>455.5</v>
      </c>
      <c r="H8" s="8">
        <v>64.900000000000006</v>
      </c>
      <c r="I8" t="s">
        <v>151</v>
      </c>
    </row>
    <row r="9" spans="1:9" ht="15.75">
      <c r="A9" s="10">
        <v>1</v>
      </c>
      <c r="B9" s="9" t="s">
        <v>152</v>
      </c>
      <c r="C9" t="s">
        <v>153</v>
      </c>
      <c r="D9" s="6">
        <f t="shared" si="0"/>
        <v>4.8575247426916102</v>
      </c>
      <c r="E9" s="7">
        <f t="shared" si="1"/>
        <v>259.87757373400115</v>
      </c>
      <c r="F9" s="8"/>
      <c r="G9" s="8">
        <v>373.6</v>
      </c>
      <c r="H9" s="8">
        <v>53.5</v>
      </c>
      <c r="I9" t="s">
        <v>154</v>
      </c>
    </row>
    <row r="10" spans="1:9" ht="15.75">
      <c r="A10" s="10">
        <v>2</v>
      </c>
      <c r="B10" s="9" t="s">
        <v>32</v>
      </c>
      <c r="C10" s="11" t="s">
        <v>142</v>
      </c>
      <c r="D10" s="6">
        <f t="shared" si="0"/>
        <v>4.3472589611131012</v>
      </c>
      <c r="E10" s="7">
        <f t="shared" si="1"/>
        <v>285.61491374513076</v>
      </c>
      <c r="F10" s="8"/>
      <c r="G10" s="8">
        <v>410.6</v>
      </c>
      <c r="H10" s="8">
        <v>65.7</v>
      </c>
      <c r="I10" t="s">
        <v>155</v>
      </c>
    </row>
    <row r="11" spans="1:9" ht="15.75">
      <c r="A11" s="8">
        <v>6</v>
      </c>
      <c r="B11" s="11" t="s">
        <v>156</v>
      </c>
      <c r="C11" s="11" t="s">
        <v>157</v>
      </c>
      <c r="D11" s="6">
        <f t="shared" si="0"/>
        <v>4.2877164468705935</v>
      </c>
      <c r="E11" s="7">
        <f t="shared" si="1"/>
        <v>324.15136338341682</v>
      </c>
      <c r="F11" s="8"/>
      <c r="G11" s="8">
        <v>466</v>
      </c>
      <c r="H11" s="8">
        <v>75.599999999999994</v>
      </c>
      <c r="I11" t="s">
        <v>158</v>
      </c>
    </row>
    <row r="12" spans="1:9" ht="15.75">
      <c r="A12" s="8">
        <v>7</v>
      </c>
      <c r="B12" t="s">
        <v>159</v>
      </c>
      <c r="C12" t="s">
        <v>160</v>
      </c>
      <c r="D12" s="6">
        <f t="shared" si="0"/>
        <v>4.2651743558727837</v>
      </c>
      <c r="E12" s="7">
        <f t="shared" si="1"/>
        <v>314.34335002782416</v>
      </c>
      <c r="F12" s="8"/>
      <c r="G12" s="8">
        <v>451.9</v>
      </c>
      <c r="H12" s="8">
        <v>73.7</v>
      </c>
      <c r="I12" t="s">
        <v>161</v>
      </c>
    </row>
    <row r="13" spans="1:9" ht="15.75">
      <c r="A13" s="8">
        <v>8</v>
      </c>
      <c r="B13" t="s">
        <v>93</v>
      </c>
      <c r="C13" t="s">
        <v>157</v>
      </c>
      <c r="D13" s="6">
        <f t="shared" si="0"/>
        <v>4.2033570631536152</v>
      </c>
      <c r="E13" s="7">
        <f t="shared" si="1"/>
        <v>324.49916527545912</v>
      </c>
      <c r="F13" s="8"/>
      <c r="G13" s="8">
        <v>466.5</v>
      </c>
      <c r="H13" s="8">
        <v>77.2</v>
      </c>
      <c r="I13" t="s">
        <v>162</v>
      </c>
    </row>
    <row r="14" spans="1:9" ht="15.75">
      <c r="A14" s="8">
        <v>9</v>
      </c>
      <c r="B14" t="s">
        <v>41</v>
      </c>
      <c r="C14" s="11" t="s">
        <v>163</v>
      </c>
      <c r="D14" s="6">
        <f t="shared" si="0"/>
        <v>4.1033980387199822</v>
      </c>
      <c r="E14" s="7">
        <f t="shared" si="1"/>
        <v>300.7790762381747</v>
      </c>
      <c r="F14" s="8" t="s">
        <v>164</v>
      </c>
      <c r="G14" s="8">
        <v>432.4</v>
      </c>
      <c r="H14" s="8">
        <v>73.3</v>
      </c>
      <c r="I14" t="s">
        <v>165</v>
      </c>
    </row>
    <row r="15" spans="1:9" ht="15.75">
      <c r="A15" s="8">
        <v>10</v>
      </c>
      <c r="B15" t="s">
        <v>166</v>
      </c>
      <c r="C15" t="s">
        <v>167</v>
      </c>
      <c r="D15" s="6">
        <f t="shared" si="0"/>
        <v>4.0564768872110388</v>
      </c>
      <c r="E15" s="7">
        <f t="shared" si="1"/>
        <v>349.26265998887038</v>
      </c>
      <c r="F15" s="8"/>
      <c r="G15" s="8">
        <v>502.1</v>
      </c>
      <c r="H15" s="8">
        <v>86.1</v>
      </c>
      <c r="I15" t="s">
        <v>168</v>
      </c>
    </row>
    <row r="16" spans="1:9" ht="15.75">
      <c r="A16" s="10">
        <v>3</v>
      </c>
      <c r="B16" s="9" t="s">
        <v>169</v>
      </c>
      <c r="C16" s="11" t="s">
        <v>142</v>
      </c>
      <c r="D16" s="6">
        <f t="shared" si="0"/>
        <v>4.0460953440920049</v>
      </c>
      <c r="E16" s="7">
        <f t="shared" si="1"/>
        <v>242.7657206455203</v>
      </c>
      <c r="F16" s="8"/>
      <c r="G16" s="8">
        <v>349</v>
      </c>
      <c r="H16" s="8">
        <v>60</v>
      </c>
      <c r="I16" t="s">
        <v>170</v>
      </c>
    </row>
    <row r="17" spans="1:9" ht="18">
      <c r="A17" s="8">
        <v>11</v>
      </c>
      <c r="B17" t="s">
        <v>53</v>
      </c>
      <c r="C17" t="s">
        <v>150</v>
      </c>
      <c r="D17" s="6">
        <f t="shared" si="0"/>
        <v>4.0001879808617584</v>
      </c>
      <c r="E17" s="7">
        <f t="shared" si="1"/>
        <v>298.41402337228715</v>
      </c>
      <c r="F17" s="8" t="s">
        <v>54</v>
      </c>
      <c r="G17" s="8">
        <v>429</v>
      </c>
      <c r="H17" s="8">
        <v>74.599999999999994</v>
      </c>
      <c r="I17" t="s">
        <v>171</v>
      </c>
    </row>
    <row r="18" spans="1:9" ht="15.75">
      <c r="A18" s="8">
        <v>12</v>
      </c>
      <c r="B18" t="s">
        <v>57</v>
      </c>
      <c r="C18" t="s">
        <v>172</v>
      </c>
      <c r="D18" s="6">
        <f t="shared" si="0"/>
        <v>3.9586178985177312</v>
      </c>
      <c r="E18" s="7">
        <f t="shared" si="1"/>
        <v>304.81357818586531</v>
      </c>
      <c r="F18" s="8"/>
      <c r="G18" s="8">
        <v>438.2</v>
      </c>
      <c r="H18" s="8">
        <v>77</v>
      </c>
      <c r="I18" t="s">
        <v>173</v>
      </c>
    </row>
    <row r="19" spans="1:9" ht="15.75">
      <c r="A19" s="8">
        <v>13</v>
      </c>
      <c r="B19" t="s">
        <v>96</v>
      </c>
      <c r="C19" t="s">
        <v>142</v>
      </c>
      <c r="D19" s="6">
        <f t="shared" si="0"/>
        <v>3.9256847220615221</v>
      </c>
      <c r="E19" s="7">
        <f t="shared" si="1"/>
        <v>317.19532554257097</v>
      </c>
      <c r="F19" s="8"/>
      <c r="G19" s="8">
        <v>456</v>
      </c>
      <c r="H19" s="8">
        <v>80.8</v>
      </c>
      <c r="I19" t="s">
        <v>97</v>
      </c>
    </row>
    <row r="20" spans="1:9" ht="15.75">
      <c r="A20" s="8">
        <v>14</v>
      </c>
      <c r="B20" t="s">
        <v>174</v>
      </c>
      <c r="C20" t="s">
        <v>142</v>
      </c>
      <c r="D20" s="6">
        <f t="shared" si="0"/>
        <v>3.8482991956171899</v>
      </c>
      <c r="E20" s="7">
        <f t="shared" si="1"/>
        <v>327.49026154702284</v>
      </c>
      <c r="F20" s="8"/>
      <c r="G20" s="8">
        <v>470.8</v>
      </c>
      <c r="H20" s="8">
        <v>85.1</v>
      </c>
      <c r="I20" t="s">
        <v>175</v>
      </c>
    </row>
    <row r="21" spans="1:9" ht="18">
      <c r="A21" s="10">
        <v>4</v>
      </c>
      <c r="B21" s="9" t="s">
        <v>176</v>
      </c>
      <c r="C21" t="s">
        <v>142</v>
      </c>
      <c r="D21" s="6">
        <f t="shared" si="0"/>
        <v>3.7771170878793967</v>
      </c>
      <c r="E21" s="7">
        <f t="shared" si="1"/>
        <v>229.27100723427938</v>
      </c>
      <c r="F21" s="8" t="s">
        <v>177</v>
      </c>
      <c r="G21" s="8">
        <v>329.6</v>
      </c>
      <c r="H21" s="8">
        <v>60.7</v>
      </c>
      <c r="I21" t="s">
        <v>178</v>
      </c>
    </row>
    <row r="22" spans="1:9" ht="15.75">
      <c r="A22" s="8">
        <v>15</v>
      </c>
      <c r="B22" t="s">
        <v>118</v>
      </c>
      <c r="C22" t="s">
        <v>142</v>
      </c>
      <c r="D22" s="6">
        <f t="shared" si="0"/>
        <v>3.7681407957156314</v>
      </c>
      <c r="E22" s="7">
        <f t="shared" si="1"/>
        <v>304.46577629382301</v>
      </c>
      <c r="F22" s="8"/>
      <c r="G22" s="8">
        <v>437.7</v>
      </c>
      <c r="H22" s="8">
        <v>80.8</v>
      </c>
      <c r="I22" t="s">
        <v>179</v>
      </c>
    </row>
    <row r="23" spans="1:9" ht="15.75">
      <c r="A23" s="10">
        <v>5</v>
      </c>
      <c r="B23" s="9" t="s">
        <v>56</v>
      </c>
      <c r="C23" t="s">
        <v>142</v>
      </c>
      <c r="D23" s="6">
        <f t="shared" si="0"/>
        <v>3.749852197115715</v>
      </c>
      <c r="E23" s="7">
        <f t="shared" si="1"/>
        <v>252.36505286588761</v>
      </c>
      <c r="F23" s="8"/>
      <c r="G23" s="8">
        <v>362.8</v>
      </c>
      <c r="H23" s="8">
        <v>67.3</v>
      </c>
      <c r="I23" t="s">
        <v>180</v>
      </c>
    </row>
    <row r="24" spans="1:9" ht="15.75">
      <c r="A24" s="8">
        <v>16</v>
      </c>
      <c r="B24" t="s">
        <v>62</v>
      </c>
      <c r="C24" t="s">
        <v>142</v>
      </c>
      <c r="D24" s="6">
        <f t="shared" si="0"/>
        <v>3.6952453604585265</v>
      </c>
      <c r="E24" s="7">
        <f t="shared" si="1"/>
        <v>321.85587089593764</v>
      </c>
      <c r="F24" s="8" t="s">
        <v>181</v>
      </c>
      <c r="G24" s="8">
        <v>462.7</v>
      </c>
      <c r="H24" s="8">
        <v>87.1</v>
      </c>
      <c r="I24" t="s">
        <v>182</v>
      </c>
    </row>
    <row r="25" spans="1:9" ht="15.75">
      <c r="A25" s="10">
        <v>6</v>
      </c>
      <c r="B25" s="9" t="s">
        <v>183</v>
      </c>
      <c r="C25" t="s">
        <v>142</v>
      </c>
      <c r="D25" s="6">
        <f t="shared" si="0"/>
        <v>3.5963101369400841</v>
      </c>
      <c r="E25" s="7">
        <f t="shared" si="1"/>
        <v>194.56037840845855</v>
      </c>
      <c r="F25" s="8" t="s">
        <v>184</v>
      </c>
      <c r="G25" s="8">
        <v>279.7</v>
      </c>
      <c r="H25" s="8">
        <v>54.1</v>
      </c>
      <c r="I25" t="s">
        <v>185</v>
      </c>
    </row>
    <row r="26" spans="1:9" ht="15.75">
      <c r="A26" s="8">
        <v>17</v>
      </c>
      <c r="B26" t="s">
        <v>186</v>
      </c>
      <c r="C26" t="s">
        <v>157</v>
      </c>
      <c r="D26" s="6">
        <f t="shared" si="0"/>
        <v>3.4780189204229268</v>
      </c>
      <c r="E26" s="7">
        <f t="shared" si="1"/>
        <v>329.36839176405118</v>
      </c>
      <c r="F26" s="8"/>
      <c r="G26" s="8">
        <v>473.5</v>
      </c>
      <c r="H26" s="8">
        <v>94.7</v>
      </c>
      <c r="I26" t="s">
        <v>187</v>
      </c>
    </row>
    <row r="27" spans="1:9" ht="15.75">
      <c r="A27" s="10">
        <v>7</v>
      </c>
      <c r="B27" s="9" t="s">
        <v>188</v>
      </c>
      <c r="C27" s="11" t="s">
        <v>142</v>
      </c>
      <c r="D27" s="6">
        <f t="shared" si="0"/>
        <v>3.3913066678863553</v>
      </c>
      <c r="E27" s="7">
        <f t="shared" si="1"/>
        <v>247.56538675570394</v>
      </c>
      <c r="F27" s="8"/>
      <c r="G27" s="8">
        <v>355.9</v>
      </c>
      <c r="H27" s="8">
        <v>73</v>
      </c>
      <c r="I27" t="s">
        <v>189</v>
      </c>
    </row>
    <row r="28" spans="1:9" ht="15.75">
      <c r="A28" s="10">
        <v>8</v>
      </c>
      <c r="B28" s="9" t="s">
        <v>190</v>
      </c>
      <c r="C28" t="s">
        <v>191</v>
      </c>
      <c r="D28" s="6">
        <f t="shared" si="0"/>
        <v>3.3912093720039431</v>
      </c>
      <c r="E28" s="7">
        <f t="shared" si="1"/>
        <v>209.2376182526433</v>
      </c>
      <c r="F28" s="8"/>
      <c r="G28" s="8">
        <v>300.8</v>
      </c>
      <c r="H28" s="8">
        <v>61.7</v>
      </c>
      <c r="I28" t="s">
        <v>192</v>
      </c>
    </row>
    <row r="29" spans="1:9" ht="15.75">
      <c r="A29" s="10">
        <v>9</v>
      </c>
      <c r="B29" s="9" t="s">
        <v>193</v>
      </c>
      <c r="C29" t="s">
        <v>191</v>
      </c>
      <c r="D29" s="6">
        <f t="shared" si="0"/>
        <v>3.2620634972594122</v>
      </c>
      <c r="E29" s="7">
        <f t="shared" si="1"/>
        <v>199.63828603227603</v>
      </c>
      <c r="F29" s="8"/>
      <c r="G29" s="8">
        <v>287</v>
      </c>
      <c r="H29" s="8">
        <v>61.2</v>
      </c>
      <c r="I29" t="s">
        <v>194</v>
      </c>
    </row>
    <row r="30" spans="1:9" ht="15.75">
      <c r="A30" s="8">
        <v>18</v>
      </c>
      <c r="B30" t="s">
        <v>195</v>
      </c>
      <c r="C30" t="s">
        <v>157</v>
      </c>
      <c r="D30" s="6">
        <f t="shared" si="0"/>
        <v>3.2481231375905981</v>
      </c>
      <c r="E30" s="7">
        <f t="shared" si="1"/>
        <v>267.3205342237062</v>
      </c>
      <c r="F30" s="8"/>
      <c r="G30" s="8">
        <v>384.3</v>
      </c>
      <c r="H30" s="8">
        <v>82.3</v>
      </c>
      <c r="I30" t="s">
        <v>196</v>
      </c>
    </row>
    <row r="31" spans="1:9" ht="15.75">
      <c r="A31" s="8">
        <v>19</v>
      </c>
      <c r="B31" t="s">
        <v>72</v>
      </c>
      <c r="C31" t="s">
        <v>197</v>
      </c>
      <c r="D31" s="6">
        <f t="shared" si="0"/>
        <v>3.2365398865697288</v>
      </c>
      <c r="E31" s="7">
        <f t="shared" si="1"/>
        <v>249.86087924318306</v>
      </c>
      <c r="F31" s="8"/>
      <c r="G31" s="8">
        <v>359.2</v>
      </c>
      <c r="H31" s="8">
        <v>77.2</v>
      </c>
      <c r="I31" t="s">
        <v>198</v>
      </c>
    </row>
    <row r="32" spans="1:9" ht="15.75">
      <c r="A32" s="8">
        <v>20</v>
      </c>
      <c r="B32" t="s">
        <v>199</v>
      </c>
      <c r="C32" t="s">
        <v>200</v>
      </c>
      <c r="D32" s="6">
        <f t="shared" si="0"/>
        <v>3.1353192566257535</v>
      </c>
      <c r="E32" s="7">
        <f t="shared" si="1"/>
        <v>256.46911519198665</v>
      </c>
      <c r="F32" s="8"/>
      <c r="G32" s="8">
        <v>368.7</v>
      </c>
      <c r="H32" s="8">
        <v>81.8</v>
      </c>
      <c r="I32" t="s">
        <v>201</v>
      </c>
    </row>
    <row r="33" spans="1:9" ht="18">
      <c r="A33" s="8">
        <v>21</v>
      </c>
      <c r="B33" t="s">
        <v>68</v>
      </c>
      <c r="C33" t="s">
        <v>202</v>
      </c>
      <c r="D33" s="6">
        <f t="shared" si="0"/>
        <v>3.0149570990410375</v>
      </c>
      <c r="E33" s="7">
        <f t="shared" si="1"/>
        <v>207.42904841402336</v>
      </c>
      <c r="F33" s="8" t="s">
        <v>69</v>
      </c>
      <c r="G33" s="8">
        <v>298.2</v>
      </c>
      <c r="H33" s="8">
        <v>68.8</v>
      </c>
      <c r="I33" t="s">
        <v>203</v>
      </c>
    </row>
    <row r="34" spans="1:9" ht="15.75">
      <c r="A34" s="8">
        <v>22</v>
      </c>
      <c r="B34" t="s">
        <v>116</v>
      </c>
      <c r="C34" t="s">
        <v>142</v>
      </c>
      <c r="D34" s="6">
        <f t="shared" si="0"/>
        <v>2.9992147242161633</v>
      </c>
      <c r="E34" s="7">
        <f t="shared" si="1"/>
        <v>226.14079020589872</v>
      </c>
      <c r="F34" s="8"/>
      <c r="G34" s="8">
        <v>325.10000000000002</v>
      </c>
      <c r="H34" s="8">
        <v>75.400000000000006</v>
      </c>
      <c r="I34" t="s">
        <v>204</v>
      </c>
    </row>
    <row r="35" spans="1:9" ht="15.75">
      <c r="A35" s="8">
        <v>23</v>
      </c>
      <c r="B35" t="s">
        <v>127</v>
      </c>
      <c r="C35" t="s">
        <v>142</v>
      </c>
      <c r="D35" s="6">
        <f t="shared" si="0"/>
        <v>2.7313832560161093</v>
      </c>
      <c r="E35" s="7">
        <f t="shared" si="1"/>
        <v>242.00055648302725</v>
      </c>
      <c r="F35" s="8"/>
      <c r="G35" s="8">
        <v>347.9</v>
      </c>
      <c r="H35" s="8">
        <v>88.6</v>
      </c>
      <c r="I35" t="s">
        <v>205</v>
      </c>
    </row>
    <row r="36" spans="1:9" ht="15.75">
      <c r="A36" s="8">
        <v>24</v>
      </c>
      <c r="B36" t="s">
        <v>206</v>
      </c>
      <c r="C36" t="s">
        <v>157</v>
      </c>
      <c r="D36" s="6">
        <f t="shared" si="0"/>
        <v>2.5977795640195938</v>
      </c>
      <c r="E36" s="7">
        <f t="shared" si="1"/>
        <v>252.50417362270451</v>
      </c>
      <c r="F36" s="8" t="s">
        <v>71</v>
      </c>
      <c r="G36" s="8">
        <v>363</v>
      </c>
      <c r="H36" s="8">
        <v>97.2</v>
      </c>
      <c r="I36" t="s">
        <v>207</v>
      </c>
    </row>
    <row r="37" spans="1:9" ht="15.75">
      <c r="A37" s="8">
        <v>10</v>
      </c>
      <c r="B37" s="9" t="s">
        <v>208</v>
      </c>
      <c r="C37" s="11" t="s">
        <v>191</v>
      </c>
      <c r="D37" s="6">
        <f t="shared" si="0"/>
        <v>2.5526095659927353</v>
      </c>
      <c r="E37" s="7">
        <f t="shared" si="1"/>
        <v>200.89037284362828</v>
      </c>
      <c r="F37" s="8"/>
      <c r="G37" s="8">
        <v>288.8</v>
      </c>
      <c r="H37" s="8">
        <v>78.7</v>
      </c>
      <c r="I37" t="s">
        <v>209</v>
      </c>
    </row>
    <row r="38" spans="1:9" ht="18">
      <c r="A38" s="8">
        <v>11</v>
      </c>
      <c r="B38" s="9" t="s">
        <v>133</v>
      </c>
      <c r="C38" s="11" t="s">
        <v>142</v>
      </c>
      <c r="D38" s="6">
        <f t="shared" si="0"/>
        <v>1.8644289303721691</v>
      </c>
      <c r="E38" s="7">
        <f t="shared" si="1"/>
        <v>123.05230940456316</v>
      </c>
      <c r="F38" s="8" t="s">
        <v>210</v>
      </c>
      <c r="G38" s="8">
        <v>176.9</v>
      </c>
      <c r="H38" s="8">
        <v>66</v>
      </c>
      <c r="I38" t="s">
        <v>211</v>
      </c>
    </row>
    <row r="43" spans="1:9" ht="15.75">
      <c r="B43" t="s">
        <v>212</v>
      </c>
    </row>
    <row r="44" spans="1:9" ht="15.75">
      <c r="B44" t="s">
        <v>213</v>
      </c>
      <c r="C44" t="s">
        <v>142</v>
      </c>
      <c r="D44" t="s">
        <v>214</v>
      </c>
      <c r="E44">
        <v>300</v>
      </c>
      <c r="H44">
        <v>79</v>
      </c>
      <c r="I44" t="s">
        <v>215</v>
      </c>
    </row>
  </sheetData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&amp;CSida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.75"/>
  <cols>
    <col min="1" max="1" width="10.625" customWidth="1"/>
    <col min="2" max="2" width="17.375" customWidth="1"/>
    <col min="3" max="3" width="17.5" customWidth="1"/>
    <col min="4" max="4" width="10.625" customWidth="1"/>
    <col min="5" max="5" width="12" customWidth="1"/>
    <col min="6" max="6" width="13.75" customWidth="1"/>
    <col min="7" max="9" width="10.625" customWidth="1"/>
  </cols>
  <sheetData>
    <row r="1" spans="1:9">
      <c r="B1" t="s">
        <v>216</v>
      </c>
    </row>
    <row r="2" spans="1:9">
      <c r="D2" t="s">
        <v>11</v>
      </c>
      <c r="E2" t="s">
        <v>12</v>
      </c>
      <c r="F2" t="s">
        <v>13</v>
      </c>
      <c r="G2" t="s">
        <v>14</v>
      </c>
      <c r="H2" t="s">
        <v>76</v>
      </c>
      <c r="I2" s="8" t="s">
        <v>77</v>
      </c>
    </row>
    <row r="3" spans="1:9">
      <c r="A3" t="s">
        <v>78</v>
      </c>
    </row>
    <row r="4" spans="1:9">
      <c r="A4" s="8">
        <v>1</v>
      </c>
      <c r="B4" t="s">
        <v>17</v>
      </c>
      <c r="C4" t="s">
        <v>217</v>
      </c>
      <c r="D4" s="6">
        <f t="shared" ref="D4:D21" si="0">E4/H4</f>
        <v>5.6976478236831252</v>
      </c>
      <c r="E4" s="7">
        <f t="shared" ref="E4:E21" si="1">G4/1.4376</f>
        <v>352.11463550361714</v>
      </c>
      <c r="F4" s="8" t="s">
        <v>218</v>
      </c>
      <c r="G4" s="8">
        <v>506.2</v>
      </c>
      <c r="H4" s="8">
        <v>61.8</v>
      </c>
      <c r="I4" t="s">
        <v>219</v>
      </c>
    </row>
    <row r="5" spans="1:9" ht="18">
      <c r="A5" s="10">
        <v>1</v>
      </c>
      <c r="B5" s="9" t="s">
        <v>169</v>
      </c>
      <c r="C5" s="11" t="s">
        <v>142</v>
      </c>
      <c r="D5" s="6">
        <f t="shared" si="0"/>
        <v>4.4058938811061914</v>
      </c>
      <c r="E5" s="7">
        <f t="shared" si="1"/>
        <v>253.33889816360602</v>
      </c>
      <c r="F5" s="8" t="s">
        <v>220</v>
      </c>
      <c r="G5" s="8">
        <v>364.2</v>
      </c>
      <c r="H5" s="8">
        <v>57.5</v>
      </c>
      <c r="I5" t="s">
        <v>221</v>
      </c>
    </row>
    <row r="6" spans="1:9">
      <c r="A6" s="12">
        <v>2</v>
      </c>
      <c r="B6" s="11" t="s">
        <v>222</v>
      </c>
      <c r="C6" s="11" t="s">
        <v>142</v>
      </c>
      <c r="D6" s="6">
        <f t="shared" si="0"/>
        <v>4.195579894661698</v>
      </c>
      <c r="E6" s="7">
        <f t="shared" si="1"/>
        <v>332.28992765720648</v>
      </c>
      <c r="F6" s="8"/>
      <c r="G6" s="8">
        <v>477.7</v>
      </c>
      <c r="H6" s="8">
        <v>79.2</v>
      </c>
      <c r="I6" t="s">
        <v>223</v>
      </c>
    </row>
    <row r="7" spans="1:9" ht="18">
      <c r="A7" s="12">
        <v>3</v>
      </c>
      <c r="B7" s="11" t="s">
        <v>96</v>
      </c>
      <c r="C7" s="11" t="s">
        <v>142</v>
      </c>
      <c r="D7" s="6">
        <f t="shared" si="0"/>
        <v>4.0732532751853956</v>
      </c>
      <c r="E7" s="7">
        <f t="shared" si="1"/>
        <v>324.63828603227603</v>
      </c>
      <c r="F7" s="8" t="s">
        <v>24</v>
      </c>
      <c r="G7" s="8">
        <v>466.7</v>
      </c>
      <c r="H7" s="8">
        <v>79.7</v>
      </c>
      <c r="I7" t="s">
        <v>224</v>
      </c>
    </row>
    <row r="8" spans="1:9">
      <c r="A8" s="10">
        <v>4</v>
      </c>
      <c r="B8" s="11" t="s">
        <v>225</v>
      </c>
      <c r="C8" s="11" t="s">
        <v>157</v>
      </c>
      <c r="D8" s="6">
        <f t="shared" si="0"/>
        <v>4.0610654578918846</v>
      </c>
      <c r="E8" s="7">
        <f t="shared" si="1"/>
        <v>250.97384529771844</v>
      </c>
      <c r="F8" s="8"/>
      <c r="G8" s="8">
        <v>360.8</v>
      </c>
      <c r="H8" s="8">
        <v>61.8</v>
      </c>
      <c r="I8" t="s">
        <v>226</v>
      </c>
    </row>
    <row r="9" spans="1:9">
      <c r="A9" s="10">
        <v>5</v>
      </c>
      <c r="B9" s="11" t="s">
        <v>227</v>
      </c>
      <c r="C9" s="11"/>
      <c r="D9" s="6">
        <f t="shared" si="0"/>
        <v>3.9462508304854045</v>
      </c>
      <c r="E9" s="7">
        <f t="shared" si="1"/>
        <v>284.91930996104622</v>
      </c>
      <c r="F9" s="8"/>
      <c r="G9" s="8">
        <v>409.6</v>
      </c>
      <c r="H9" s="8">
        <v>72.2</v>
      </c>
      <c r="I9" t="s">
        <v>228</v>
      </c>
    </row>
    <row r="10" spans="1:9">
      <c r="A10" s="8">
        <v>6</v>
      </c>
      <c r="B10" t="s">
        <v>229</v>
      </c>
      <c r="C10" t="s">
        <v>150</v>
      </c>
      <c r="D10" s="6">
        <f t="shared" si="0"/>
        <v>3.9401731398624813</v>
      </c>
      <c r="E10" s="7">
        <f t="shared" si="1"/>
        <v>288.81469115191987</v>
      </c>
      <c r="F10" s="8"/>
      <c r="G10" s="8">
        <v>415.2</v>
      </c>
      <c r="H10" s="8">
        <v>73.3</v>
      </c>
      <c r="I10" t="s">
        <v>230</v>
      </c>
    </row>
    <row r="11" spans="1:9">
      <c r="A11" s="8">
        <v>7</v>
      </c>
      <c r="B11" t="s">
        <v>174</v>
      </c>
      <c r="C11" t="s">
        <v>142</v>
      </c>
      <c r="D11" s="6">
        <f t="shared" si="0"/>
        <v>3.887957113363727</v>
      </c>
      <c r="E11" s="7">
        <f t="shared" si="1"/>
        <v>335.14190317195329</v>
      </c>
      <c r="F11" s="8"/>
      <c r="G11" s="8">
        <v>481.8</v>
      </c>
      <c r="H11" s="8">
        <v>86.2</v>
      </c>
      <c r="I11" t="s">
        <v>231</v>
      </c>
    </row>
    <row r="12" spans="1:9">
      <c r="A12" s="8">
        <v>8</v>
      </c>
      <c r="B12" t="s">
        <v>30</v>
      </c>
      <c r="C12" t="s">
        <v>157</v>
      </c>
      <c r="D12" s="6">
        <f t="shared" si="0"/>
        <v>3.7418686316274252</v>
      </c>
      <c r="E12" s="7">
        <f t="shared" si="1"/>
        <v>260.43405676126878</v>
      </c>
      <c r="G12" s="8">
        <v>374.4</v>
      </c>
      <c r="H12" s="8">
        <v>69.599999999999994</v>
      </c>
      <c r="I12" t="s">
        <v>232</v>
      </c>
    </row>
    <row r="13" spans="1:9" ht="18">
      <c r="A13" s="8">
        <v>9</v>
      </c>
      <c r="B13" t="s">
        <v>62</v>
      </c>
      <c r="C13" t="s">
        <v>142</v>
      </c>
      <c r="D13" s="6">
        <f t="shared" si="0"/>
        <v>3.6883733293557222</v>
      </c>
      <c r="E13" s="7">
        <f t="shared" si="1"/>
        <v>321.99499165275455</v>
      </c>
      <c r="F13" t="s">
        <v>60</v>
      </c>
      <c r="G13" s="8">
        <v>462.9</v>
      </c>
      <c r="H13" s="8">
        <v>87.3</v>
      </c>
      <c r="I13" t="s">
        <v>233</v>
      </c>
    </row>
    <row r="14" spans="1:9" ht="18">
      <c r="A14" s="10">
        <v>2</v>
      </c>
      <c r="B14" s="9" t="s">
        <v>234</v>
      </c>
      <c r="C14" t="s">
        <v>150</v>
      </c>
      <c r="D14" s="6">
        <f t="shared" si="0"/>
        <v>3.5103725847989544</v>
      </c>
      <c r="E14" s="7">
        <f t="shared" si="1"/>
        <v>196.22982749026156</v>
      </c>
      <c r="F14" s="8" t="s">
        <v>177</v>
      </c>
      <c r="G14" s="8">
        <v>282.10000000000002</v>
      </c>
      <c r="H14" s="8">
        <v>55.9</v>
      </c>
      <c r="I14" t="s">
        <v>235</v>
      </c>
    </row>
    <row r="15" spans="1:9">
      <c r="A15" s="8">
        <v>10</v>
      </c>
      <c r="B15" t="s">
        <v>118</v>
      </c>
      <c r="C15" t="s">
        <v>142</v>
      </c>
      <c r="D15" s="6">
        <f t="shared" si="0"/>
        <v>3.4468724823295869</v>
      </c>
      <c r="E15" s="7">
        <f t="shared" si="1"/>
        <v>277.12854757929881</v>
      </c>
      <c r="F15" s="8"/>
      <c r="G15" s="8">
        <v>398.4</v>
      </c>
      <c r="H15" s="8">
        <v>80.400000000000006</v>
      </c>
      <c r="I15" t="s">
        <v>236</v>
      </c>
    </row>
    <row r="16" spans="1:9">
      <c r="A16" s="8">
        <v>11</v>
      </c>
      <c r="B16" t="s">
        <v>116</v>
      </c>
      <c r="C16" t="s">
        <v>142</v>
      </c>
      <c r="D16" s="6">
        <f t="shared" si="0"/>
        <v>3.3916488911574176</v>
      </c>
      <c r="E16" s="7">
        <f t="shared" si="1"/>
        <v>254.03450194769059</v>
      </c>
      <c r="F16" s="8"/>
      <c r="G16" s="8">
        <v>365.2</v>
      </c>
      <c r="H16" s="8">
        <v>74.900000000000006</v>
      </c>
      <c r="I16" t="s">
        <v>237</v>
      </c>
    </row>
    <row r="17" spans="1:9">
      <c r="A17" s="8">
        <v>12</v>
      </c>
      <c r="B17" t="s">
        <v>238</v>
      </c>
      <c r="C17" t="s">
        <v>157</v>
      </c>
      <c r="D17" s="6">
        <f t="shared" si="0"/>
        <v>3.262110732895374</v>
      </c>
      <c r="E17" s="7">
        <f t="shared" si="1"/>
        <v>251.1825264329438</v>
      </c>
      <c r="F17" s="8"/>
      <c r="G17" s="8">
        <v>361.1</v>
      </c>
      <c r="H17" s="8">
        <v>77</v>
      </c>
      <c r="I17" t="s">
        <v>239</v>
      </c>
    </row>
    <row r="18" spans="1:9">
      <c r="A18" s="8">
        <v>13</v>
      </c>
      <c r="B18" t="s">
        <v>240</v>
      </c>
      <c r="D18" s="6">
        <f t="shared" si="0"/>
        <v>2.7781632794674089</v>
      </c>
      <c r="E18" s="7">
        <f t="shared" si="1"/>
        <v>227.25375626043405</v>
      </c>
      <c r="F18" s="8"/>
      <c r="G18" s="8">
        <v>326.7</v>
      </c>
      <c r="H18" s="8">
        <v>81.8</v>
      </c>
      <c r="I18" t="s">
        <v>241</v>
      </c>
    </row>
    <row r="19" spans="1:9" ht="18">
      <c r="A19" s="8">
        <v>3</v>
      </c>
      <c r="B19" s="9" t="s">
        <v>242</v>
      </c>
      <c r="C19" t="s">
        <v>142</v>
      </c>
      <c r="D19" s="6">
        <f t="shared" si="0"/>
        <v>2.677252989453113</v>
      </c>
      <c r="E19" s="7">
        <f t="shared" si="1"/>
        <v>170.00556483027268</v>
      </c>
      <c r="F19" s="8" t="s">
        <v>243</v>
      </c>
      <c r="G19" s="8">
        <v>244.4</v>
      </c>
      <c r="H19" s="8">
        <v>63.5</v>
      </c>
      <c r="I19" t="s">
        <v>244</v>
      </c>
    </row>
    <row r="20" spans="1:9">
      <c r="A20" s="8">
        <v>14</v>
      </c>
      <c r="B20" t="s">
        <v>127</v>
      </c>
      <c r="C20" t="s">
        <v>142</v>
      </c>
      <c r="D20" s="6">
        <f t="shared" si="0"/>
        <v>2.5778257880781696</v>
      </c>
      <c r="E20" s="7">
        <f t="shared" si="1"/>
        <v>236.64440734557596</v>
      </c>
      <c r="F20" s="8"/>
      <c r="G20" s="8">
        <v>340.2</v>
      </c>
      <c r="H20" s="8">
        <v>91.8</v>
      </c>
      <c r="I20" t="s">
        <v>245</v>
      </c>
    </row>
    <row r="21" spans="1:9" ht="18">
      <c r="A21" s="8">
        <v>4</v>
      </c>
      <c r="B21" s="9" t="s">
        <v>208</v>
      </c>
      <c r="C21" s="11"/>
      <c r="D21" s="6">
        <f t="shared" si="0"/>
        <v>2.4760080707108987</v>
      </c>
      <c r="E21" s="7">
        <f t="shared" si="1"/>
        <v>201.79465776293824</v>
      </c>
      <c r="F21" s="8" t="s">
        <v>246</v>
      </c>
      <c r="G21" s="8">
        <v>290.10000000000002</v>
      </c>
      <c r="H21" s="8">
        <v>81.5</v>
      </c>
      <c r="I21" t="s">
        <v>247</v>
      </c>
    </row>
    <row r="22" spans="1:9">
      <c r="A22" s="10"/>
      <c r="B22" s="9"/>
      <c r="D22" s="6"/>
      <c r="E22" s="7"/>
      <c r="F22" s="8"/>
      <c r="G22" s="8"/>
      <c r="H22" s="8"/>
    </row>
    <row r="23" spans="1:9">
      <c r="A23" s="10"/>
      <c r="B23" s="9"/>
      <c r="D23" s="6"/>
      <c r="E23" s="7"/>
      <c r="F23" s="8"/>
      <c r="G23" s="8"/>
      <c r="H23" s="8"/>
    </row>
    <row r="24" spans="1:9">
      <c r="D24" s="6"/>
      <c r="E24" s="7"/>
    </row>
    <row r="25" spans="1:9">
      <c r="D25" s="6"/>
      <c r="E25" s="7"/>
    </row>
    <row r="26" spans="1:9">
      <c r="D26" s="6"/>
      <c r="E26" s="7"/>
    </row>
    <row r="27" spans="1:9">
      <c r="D27" s="6"/>
      <c r="E27" s="7"/>
    </row>
    <row r="28" spans="1:9">
      <c r="B28" t="s">
        <v>212</v>
      </c>
      <c r="D28" s="6"/>
      <c r="E28" s="7"/>
    </row>
    <row r="29" spans="1:9">
      <c r="B29" t="s">
        <v>248</v>
      </c>
      <c r="D29" s="6">
        <f>E29/H29</f>
        <v>2.6811514275690289</v>
      </c>
      <c r="E29" s="7">
        <f>G29/1.4376</f>
        <v>239.42682248191429</v>
      </c>
      <c r="F29" s="8"/>
      <c r="G29" s="8">
        <v>344.2</v>
      </c>
      <c r="H29" s="8">
        <v>89.3</v>
      </c>
      <c r="I29" t="s">
        <v>249</v>
      </c>
    </row>
  </sheetData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&amp;CSida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.75"/>
  <cols>
    <col min="1" max="1" width="10.625" customWidth="1"/>
    <col min="2" max="2" width="21.5" customWidth="1"/>
    <col min="3" max="3" width="20.375" customWidth="1"/>
    <col min="4" max="5" width="10.625" customWidth="1"/>
    <col min="6" max="6" width="14.875" customWidth="1"/>
    <col min="7" max="9" width="10.625" customWidth="1"/>
  </cols>
  <sheetData>
    <row r="1" spans="1:9">
      <c r="B1" t="s">
        <v>250</v>
      </c>
    </row>
    <row r="2" spans="1:9">
      <c r="D2" t="s">
        <v>11</v>
      </c>
      <c r="E2" t="s">
        <v>12</v>
      </c>
      <c r="F2" t="s">
        <v>13</v>
      </c>
      <c r="G2" t="s">
        <v>14</v>
      </c>
      <c r="H2" t="s">
        <v>76</v>
      </c>
      <c r="I2" s="8" t="s">
        <v>77</v>
      </c>
    </row>
    <row r="3" spans="1:9">
      <c r="A3" t="s">
        <v>78</v>
      </c>
    </row>
    <row r="4" spans="1:9">
      <c r="A4" s="8">
        <v>1</v>
      </c>
      <c r="B4" t="s">
        <v>17</v>
      </c>
      <c r="C4" t="s">
        <v>157</v>
      </c>
      <c r="D4" s="6">
        <f t="shared" ref="D4:D22" si="0">E4/H4</f>
        <v>5.6771353317216402</v>
      </c>
      <c r="E4" s="7">
        <f t="shared" ref="E4:E22" si="1">G4/1.4376</f>
        <v>344.6021146355036</v>
      </c>
      <c r="F4" s="8" t="s">
        <v>251</v>
      </c>
      <c r="G4" s="8">
        <v>495.4</v>
      </c>
      <c r="H4" s="8">
        <v>60.7</v>
      </c>
      <c r="I4" t="s">
        <v>252</v>
      </c>
    </row>
    <row r="5" spans="1:9" ht="18">
      <c r="A5" s="8">
        <v>2</v>
      </c>
      <c r="B5" t="s">
        <v>23</v>
      </c>
      <c r="C5" t="s">
        <v>150</v>
      </c>
      <c r="D5" s="6">
        <f t="shared" si="0"/>
        <v>4.8107276994106716</v>
      </c>
      <c r="E5" s="7">
        <f t="shared" si="1"/>
        <v>314.62159154145797</v>
      </c>
      <c r="F5" s="8" t="s">
        <v>24</v>
      </c>
      <c r="G5" s="8">
        <v>452.3</v>
      </c>
      <c r="H5" s="8">
        <v>65.400000000000006</v>
      </c>
      <c r="I5" t="s">
        <v>253</v>
      </c>
    </row>
    <row r="6" spans="1:9" ht="18">
      <c r="A6" s="8">
        <v>1</v>
      </c>
      <c r="B6" s="9" t="s">
        <v>32</v>
      </c>
      <c r="C6" s="11" t="s">
        <v>142</v>
      </c>
      <c r="D6" s="6">
        <f t="shared" si="0"/>
        <v>4.7219903542941939</v>
      </c>
      <c r="E6" s="7">
        <f t="shared" si="1"/>
        <v>283.31942125765164</v>
      </c>
      <c r="F6" s="8" t="s">
        <v>220</v>
      </c>
      <c r="G6" s="8">
        <v>407.3</v>
      </c>
      <c r="H6" s="8">
        <v>60</v>
      </c>
      <c r="I6" t="s">
        <v>254</v>
      </c>
    </row>
    <row r="7" spans="1:9">
      <c r="A7" s="8">
        <v>2</v>
      </c>
      <c r="B7" s="9" t="s">
        <v>169</v>
      </c>
      <c r="C7" s="11" t="s">
        <v>142</v>
      </c>
      <c r="D7" s="6">
        <f t="shared" si="0"/>
        <v>4.3453917650257718</v>
      </c>
      <c r="E7" s="7">
        <f t="shared" si="1"/>
        <v>248.1218697829716</v>
      </c>
      <c r="G7" s="8">
        <v>356.7</v>
      </c>
      <c r="H7" s="8">
        <v>57.1</v>
      </c>
      <c r="I7" t="s">
        <v>221</v>
      </c>
    </row>
    <row r="8" spans="1:9">
      <c r="A8" s="8">
        <v>3</v>
      </c>
      <c r="B8" s="11" t="s">
        <v>255</v>
      </c>
      <c r="C8" s="11" t="s">
        <v>142</v>
      </c>
      <c r="D8" s="13">
        <f t="shared" si="0"/>
        <v>4.1212003903446162</v>
      </c>
      <c r="E8" s="7">
        <f t="shared" si="1"/>
        <v>284.36282693377854</v>
      </c>
      <c r="G8" s="8">
        <v>408.8</v>
      </c>
      <c r="H8" s="8">
        <v>69</v>
      </c>
      <c r="I8" t="s">
        <v>256</v>
      </c>
    </row>
    <row r="9" spans="1:9" ht="18">
      <c r="A9" s="12">
        <v>3</v>
      </c>
      <c r="B9" s="11" t="s">
        <v>96</v>
      </c>
      <c r="C9" s="11" t="s">
        <v>142</v>
      </c>
      <c r="D9" s="13">
        <f t="shared" si="0"/>
        <v>4.1211902584709872</v>
      </c>
      <c r="E9" s="7">
        <f t="shared" si="1"/>
        <v>328.04674457429053</v>
      </c>
      <c r="F9" s="8" t="s">
        <v>257</v>
      </c>
      <c r="G9" s="8">
        <v>471.6</v>
      </c>
      <c r="H9" s="8">
        <v>79.599999999999994</v>
      </c>
      <c r="I9" t="s">
        <v>258</v>
      </c>
    </row>
    <row r="10" spans="1:9" ht="18">
      <c r="A10" s="8">
        <v>5</v>
      </c>
      <c r="B10" t="s">
        <v>259</v>
      </c>
      <c r="C10" t="s">
        <v>260</v>
      </c>
      <c r="D10" s="6">
        <f t="shared" si="0"/>
        <v>4.0246325352015377</v>
      </c>
      <c r="E10" s="7">
        <f t="shared" si="1"/>
        <v>295.0055648302727</v>
      </c>
      <c r="F10" s="8" t="s">
        <v>60</v>
      </c>
      <c r="G10" s="8">
        <v>424.1</v>
      </c>
      <c r="H10" s="8">
        <v>73.3</v>
      </c>
      <c r="I10" t="s">
        <v>261</v>
      </c>
    </row>
    <row r="11" spans="1:9">
      <c r="A11" s="8">
        <v>6</v>
      </c>
      <c r="B11" s="11" t="s">
        <v>262</v>
      </c>
      <c r="C11" s="11" t="s">
        <v>260</v>
      </c>
      <c r="D11" s="6">
        <f t="shared" si="0"/>
        <v>4.007654082339962</v>
      </c>
      <c r="E11" s="7">
        <f t="shared" si="1"/>
        <v>342.65442404006677</v>
      </c>
      <c r="F11" s="8"/>
      <c r="G11" s="8">
        <v>492.6</v>
      </c>
      <c r="H11" s="8">
        <v>85.5</v>
      </c>
      <c r="I11" t="s">
        <v>263</v>
      </c>
    </row>
    <row r="12" spans="1:9">
      <c r="A12" s="8">
        <v>7</v>
      </c>
      <c r="B12" t="s">
        <v>174</v>
      </c>
      <c r="C12" t="s">
        <v>142</v>
      </c>
      <c r="D12" s="6">
        <f t="shared" si="0"/>
        <v>3.9596524160851807</v>
      </c>
      <c r="E12" s="7">
        <f t="shared" si="1"/>
        <v>343.69782971619367</v>
      </c>
      <c r="F12" s="8"/>
      <c r="G12" s="8">
        <v>494.1</v>
      </c>
      <c r="H12" s="8">
        <v>86.8</v>
      </c>
      <c r="I12" t="s">
        <v>264</v>
      </c>
    </row>
    <row r="13" spans="1:9">
      <c r="A13" s="8">
        <v>8</v>
      </c>
      <c r="B13" s="11" t="s">
        <v>225</v>
      </c>
      <c r="C13" s="11" t="s">
        <v>157</v>
      </c>
      <c r="D13" s="6">
        <f t="shared" si="0"/>
        <v>3.936939627814195</v>
      </c>
      <c r="E13" s="7">
        <f t="shared" si="1"/>
        <v>246.45242070116862</v>
      </c>
      <c r="F13" s="8"/>
      <c r="G13" s="8">
        <v>354.3</v>
      </c>
      <c r="H13" s="8">
        <v>62.6</v>
      </c>
      <c r="I13" t="s">
        <v>265</v>
      </c>
    </row>
    <row r="14" spans="1:9">
      <c r="A14" s="8">
        <v>9</v>
      </c>
      <c r="B14" t="s">
        <v>61</v>
      </c>
      <c r="C14" t="s">
        <v>142</v>
      </c>
      <c r="D14" s="6">
        <f t="shared" si="0"/>
        <v>3.9325900362410486</v>
      </c>
      <c r="E14" s="7">
        <f t="shared" si="1"/>
        <v>298.48358375069563</v>
      </c>
      <c r="F14" s="8"/>
      <c r="G14" s="8">
        <v>429.1</v>
      </c>
      <c r="H14" s="8">
        <v>75.900000000000006</v>
      </c>
      <c r="I14" t="s">
        <v>266</v>
      </c>
    </row>
    <row r="15" spans="1:9">
      <c r="A15" s="8">
        <v>10</v>
      </c>
      <c r="B15" t="s">
        <v>267</v>
      </c>
      <c r="C15" t="s">
        <v>260</v>
      </c>
      <c r="D15" s="6">
        <f t="shared" si="0"/>
        <v>3.7307222206744513</v>
      </c>
      <c r="E15" s="7">
        <f t="shared" si="1"/>
        <v>290.62326099053979</v>
      </c>
      <c r="F15" s="8"/>
      <c r="G15" s="8">
        <v>417.8</v>
      </c>
      <c r="H15" s="8">
        <v>77.900000000000006</v>
      </c>
    </row>
    <row r="16" spans="1:9" ht="18">
      <c r="A16" s="8">
        <v>11</v>
      </c>
      <c r="B16" t="s">
        <v>53</v>
      </c>
      <c r="C16" t="s">
        <v>150</v>
      </c>
      <c r="D16" s="6">
        <f t="shared" si="0"/>
        <v>3.3048201316535488</v>
      </c>
      <c r="E16" s="7">
        <f t="shared" si="1"/>
        <v>245.54813578185866</v>
      </c>
      <c r="F16" s="8" t="s">
        <v>54</v>
      </c>
      <c r="G16" s="8">
        <v>353</v>
      </c>
      <c r="H16" s="8">
        <v>74.3</v>
      </c>
      <c r="I16" t="s">
        <v>268</v>
      </c>
    </row>
    <row r="17" spans="1:9">
      <c r="A17" s="8">
        <v>3</v>
      </c>
      <c r="B17" s="9" t="s">
        <v>188</v>
      </c>
      <c r="C17" s="11" t="s">
        <v>142</v>
      </c>
      <c r="D17" s="6">
        <f t="shared" si="0"/>
        <v>3.2835181378207636</v>
      </c>
      <c r="E17" s="7">
        <f t="shared" si="1"/>
        <v>238.38341680578742</v>
      </c>
      <c r="F17" s="8"/>
      <c r="G17" s="8">
        <v>342.7</v>
      </c>
      <c r="H17" s="8">
        <v>72.599999999999994</v>
      </c>
      <c r="I17" t="s">
        <v>189</v>
      </c>
    </row>
    <row r="18" spans="1:9">
      <c r="A18" s="8">
        <v>12</v>
      </c>
      <c r="B18" t="s">
        <v>269</v>
      </c>
      <c r="D18" s="6">
        <f t="shared" si="0"/>
        <v>3.0017575355911443</v>
      </c>
      <c r="E18" s="7">
        <f t="shared" si="1"/>
        <v>238.93989983305508</v>
      </c>
      <c r="F18" s="8" t="s">
        <v>270</v>
      </c>
      <c r="G18" s="8">
        <v>343.5</v>
      </c>
      <c r="H18" s="8">
        <v>79.599999999999994</v>
      </c>
      <c r="I18" t="s">
        <v>271</v>
      </c>
    </row>
    <row r="19" spans="1:9">
      <c r="A19" s="8">
        <v>13</v>
      </c>
      <c r="B19" t="s">
        <v>272</v>
      </c>
      <c r="C19" t="s">
        <v>142</v>
      </c>
      <c r="D19" s="6">
        <f t="shared" si="0"/>
        <v>2.9614094155065511</v>
      </c>
      <c r="E19" s="7">
        <f t="shared" si="1"/>
        <v>283.11074012242625</v>
      </c>
      <c r="F19" s="8"/>
      <c r="G19" s="8">
        <v>407</v>
      </c>
      <c r="H19" s="8">
        <v>95.6</v>
      </c>
      <c r="I19" t="s">
        <v>273</v>
      </c>
    </row>
    <row r="20" spans="1:9">
      <c r="A20" s="8">
        <v>14</v>
      </c>
      <c r="B20" t="s">
        <v>240</v>
      </c>
      <c r="C20" t="s">
        <v>157</v>
      </c>
      <c r="D20" s="6">
        <f t="shared" si="0"/>
        <v>2.8919007023540222</v>
      </c>
      <c r="E20" s="7">
        <f t="shared" si="1"/>
        <v>244.36560934891486</v>
      </c>
      <c r="F20" s="8"/>
      <c r="G20" s="8">
        <v>351.3</v>
      </c>
      <c r="H20" s="8">
        <v>84.5</v>
      </c>
      <c r="I20" t="s">
        <v>274</v>
      </c>
    </row>
    <row r="21" spans="1:9">
      <c r="A21" s="8">
        <v>4</v>
      </c>
      <c r="B21" s="9" t="s">
        <v>275</v>
      </c>
      <c r="C21" t="s">
        <v>167</v>
      </c>
      <c r="D21" s="6">
        <f t="shared" si="0"/>
        <v>2.7319705871108337</v>
      </c>
      <c r="E21" s="7">
        <f t="shared" si="1"/>
        <v>143.15525876460768</v>
      </c>
      <c r="F21" s="8"/>
      <c r="G21" s="8">
        <v>205.8</v>
      </c>
      <c r="H21" s="8">
        <v>52.4</v>
      </c>
      <c r="I21" t="s">
        <v>276</v>
      </c>
    </row>
    <row r="22" spans="1:9">
      <c r="A22" s="8">
        <v>15</v>
      </c>
      <c r="B22" t="s">
        <v>277</v>
      </c>
      <c r="C22" t="s">
        <v>142</v>
      </c>
      <c r="D22" s="6">
        <f t="shared" si="0"/>
        <v>2.2735344878432819</v>
      </c>
      <c r="E22" s="7">
        <f t="shared" si="1"/>
        <v>197.34279354479688</v>
      </c>
      <c r="G22" s="8">
        <v>283.7</v>
      </c>
      <c r="H22" s="8">
        <v>86.8</v>
      </c>
      <c r="I22" t="s">
        <v>278</v>
      </c>
    </row>
    <row r="23" spans="1:9">
      <c r="A23" s="8"/>
    </row>
    <row r="24" spans="1:9">
      <c r="A24" s="10"/>
    </row>
    <row r="25" spans="1:9">
      <c r="A25" s="10"/>
      <c r="B25" s="9"/>
      <c r="C25" s="11"/>
      <c r="D25" s="6"/>
      <c r="E25" s="7"/>
      <c r="F25" s="8"/>
      <c r="G25" s="8"/>
      <c r="H25" s="8"/>
    </row>
    <row r="26" spans="1:9">
      <c r="A26" s="10"/>
      <c r="B26" s="9"/>
      <c r="C26" s="11"/>
      <c r="D26" s="6"/>
      <c r="E26" s="7"/>
      <c r="F26" s="8"/>
      <c r="G26" s="8"/>
      <c r="H26" s="8"/>
    </row>
  </sheetData>
  <pageMargins left="0" right="0" top="0.39370078740157483" bottom="0.39370078740157483" header="0" footer="0"/>
  <pageSetup paperSize="0" fitToWidth="0" fitToHeight="0" pageOrder="overThenDown" horizontalDpi="0" verticalDpi="0" copies="0"/>
  <headerFooter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2862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Effekttabell</vt:lpstr>
      <vt:lpstr>DM Testcykel 2014</vt:lpstr>
      <vt:lpstr>DM Testcykel 2015</vt:lpstr>
      <vt:lpstr>DM Testcykel 2016</vt:lpstr>
      <vt:lpstr>DM Testcykel 2017</vt:lpstr>
      <vt:lpstr>DM Testcykel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Effektberäkning Monark 828 / 874</dc:title>
  <dc:creator>Mantra Sport</dc:creator>
  <cp:lastModifiedBy>MattiasBrunk</cp:lastModifiedBy>
  <cp:revision>49</cp:revision>
  <dcterms:created xsi:type="dcterms:W3CDTF">2013-05-27T18:36:08Z</dcterms:created>
  <dcterms:modified xsi:type="dcterms:W3CDTF">2018-10-30T19:41:45Z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